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zmiany w siatkach\GOTOWE\zestaw siatek 17-18\IFP\"/>
    </mc:Choice>
  </mc:AlternateContent>
  <bookViews>
    <workbookView xWindow="0" yWindow="0" windowWidth="28800" windowHeight="11835"/>
  </bookViews>
  <sheets>
    <sheet name="Program studiów - siatki" sheetId="1" r:id="rId1"/>
  </sheets>
  <definedNames>
    <definedName name="_xlnm.Print_Area" localSheetId="0">'Program studiów - siatki'!$A$2:$AK$94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59" i="1"/>
  <c r="G50" i="1"/>
  <c r="G60" i="1"/>
  <c r="H50" i="1"/>
  <c r="H60" i="1"/>
  <c r="I50" i="1"/>
  <c r="I60" i="1"/>
  <c r="J50" i="1"/>
  <c r="J60" i="1"/>
  <c r="K50" i="1"/>
  <c r="K60" i="1"/>
  <c r="L50" i="1"/>
  <c r="L60" i="1"/>
  <c r="M50" i="1"/>
  <c r="M60" i="1"/>
  <c r="N50" i="1"/>
  <c r="N60" i="1"/>
  <c r="O50" i="1"/>
  <c r="O60" i="1"/>
  <c r="P50" i="1"/>
  <c r="P60" i="1"/>
  <c r="Q50" i="1"/>
  <c r="Q60" i="1"/>
  <c r="R50" i="1"/>
  <c r="R60" i="1"/>
  <c r="S50" i="1"/>
  <c r="S60" i="1"/>
  <c r="T50" i="1"/>
  <c r="T60" i="1"/>
  <c r="U50" i="1"/>
  <c r="U60" i="1"/>
  <c r="V50" i="1"/>
  <c r="V60" i="1"/>
  <c r="W50" i="1"/>
  <c r="W60" i="1"/>
  <c r="X50" i="1"/>
  <c r="X60" i="1"/>
  <c r="Y50" i="1"/>
  <c r="Y60" i="1"/>
  <c r="Z50" i="1"/>
  <c r="Z60" i="1"/>
  <c r="AA50" i="1"/>
  <c r="AA60" i="1"/>
  <c r="AB50" i="1"/>
  <c r="AC50" i="1"/>
  <c r="AC60" i="1"/>
  <c r="AD50" i="1"/>
  <c r="AE50" i="1"/>
  <c r="AE60" i="1"/>
  <c r="AF50" i="1"/>
  <c r="AF60" i="1"/>
  <c r="AG50" i="1"/>
  <c r="AG60" i="1"/>
  <c r="AH50" i="1"/>
  <c r="AH60" i="1"/>
  <c r="AI50" i="1"/>
  <c r="AI60" i="1"/>
  <c r="F50" i="1"/>
  <c r="F60" i="1"/>
  <c r="AJ24" i="1"/>
  <c r="AK15" i="1"/>
  <c r="AJ23" i="1"/>
  <c r="AJ22" i="1"/>
  <c r="AC16" i="1"/>
  <c r="AC42" i="1"/>
  <c r="AC62" i="1"/>
  <c r="AD16" i="1"/>
  <c r="AD42" i="1"/>
  <c r="AH16" i="1"/>
  <c r="AH42" i="1"/>
  <c r="AH62" i="1"/>
  <c r="AI16" i="1"/>
  <c r="AI42" i="1"/>
  <c r="AI62" i="1"/>
  <c r="AD60" i="1"/>
  <c r="AD62" i="1"/>
  <c r="AB60" i="1"/>
  <c r="AJ60" i="1"/>
  <c r="G16" i="1"/>
  <c r="G42" i="1"/>
  <c r="G62" i="1"/>
  <c r="F16" i="1"/>
  <c r="F42" i="1"/>
  <c r="F62" i="1"/>
  <c r="AK22" i="1"/>
  <c r="AK23" i="1"/>
  <c r="AK24" i="1"/>
  <c r="AK27" i="1"/>
  <c r="AK28" i="1"/>
  <c r="AK29" i="1"/>
  <c r="AK33" i="1"/>
  <c r="AK36" i="1"/>
  <c r="AK58" i="1"/>
  <c r="AJ58" i="1"/>
  <c r="AK57" i="1"/>
  <c r="AK56" i="1"/>
  <c r="AJ56" i="1"/>
  <c r="AK55" i="1"/>
  <c r="AJ55" i="1"/>
  <c r="AK54" i="1"/>
  <c r="AJ54" i="1"/>
  <c r="AK53" i="1"/>
  <c r="AJ53" i="1"/>
  <c r="AK52" i="1"/>
  <c r="AJ52" i="1"/>
  <c r="AK47" i="1"/>
  <c r="AJ47" i="1"/>
  <c r="AK46" i="1"/>
  <c r="AJ46" i="1"/>
  <c r="AK45" i="1"/>
  <c r="AJ45" i="1"/>
  <c r="AK44" i="1"/>
  <c r="AJ44" i="1"/>
  <c r="AJ59" i="1"/>
  <c r="AK50" i="1"/>
  <c r="AJ50" i="1"/>
  <c r="AK59" i="1"/>
  <c r="AK13" i="1"/>
  <c r="AJ13" i="1"/>
  <c r="AJ33" i="1"/>
  <c r="AJ40" i="1"/>
  <c r="AJ14" i="1"/>
  <c r="AJ12" i="1"/>
  <c r="AK12" i="1"/>
  <c r="AK14" i="1"/>
  <c r="AJ18" i="1"/>
  <c r="AK18" i="1"/>
  <c r="AG16" i="1"/>
  <c r="AG42" i="1"/>
  <c r="AG62" i="1"/>
  <c r="AF16" i="1"/>
  <c r="AF42" i="1"/>
  <c r="AF62" i="1"/>
  <c r="AE16" i="1"/>
  <c r="AE42" i="1"/>
  <c r="AE62" i="1"/>
  <c r="AB16" i="1"/>
  <c r="AB42" i="1"/>
  <c r="AB62" i="1"/>
  <c r="AA16" i="1"/>
  <c r="AA42" i="1"/>
  <c r="AA62" i="1"/>
  <c r="Z16" i="1"/>
  <c r="Z42" i="1"/>
  <c r="Z62" i="1"/>
  <c r="Y16" i="1"/>
  <c r="Y42" i="1"/>
  <c r="Y62" i="1"/>
  <c r="X16" i="1"/>
  <c r="X42" i="1"/>
  <c r="X62" i="1"/>
  <c r="W16" i="1"/>
  <c r="W42" i="1"/>
  <c r="W62" i="1"/>
  <c r="V16" i="1"/>
  <c r="V42" i="1"/>
  <c r="V62" i="1"/>
  <c r="U16" i="1"/>
  <c r="U42" i="1"/>
  <c r="U62" i="1"/>
  <c r="T16" i="1"/>
  <c r="T42" i="1"/>
  <c r="T62" i="1"/>
  <c r="S16" i="1"/>
  <c r="S42" i="1"/>
  <c r="S62" i="1"/>
  <c r="R16" i="1"/>
  <c r="R42" i="1"/>
  <c r="R62" i="1"/>
  <c r="Q16" i="1"/>
  <c r="Q42" i="1"/>
  <c r="Q62" i="1"/>
  <c r="P16" i="1"/>
  <c r="P42" i="1"/>
  <c r="P62" i="1"/>
  <c r="O16" i="1"/>
  <c r="O42" i="1"/>
  <c r="O62" i="1"/>
  <c r="N16" i="1"/>
  <c r="N42" i="1"/>
  <c r="N62" i="1"/>
  <c r="M16" i="1"/>
  <c r="M42" i="1"/>
  <c r="M62" i="1"/>
  <c r="L16" i="1"/>
  <c r="L42" i="1"/>
  <c r="L62" i="1"/>
  <c r="K16" i="1"/>
  <c r="K42" i="1"/>
  <c r="K62" i="1"/>
  <c r="J16" i="1"/>
  <c r="J42" i="1"/>
  <c r="J62" i="1"/>
  <c r="I16" i="1"/>
  <c r="I42" i="1"/>
  <c r="I62" i="1"/>
  <c r="H16" i="1"/>
  <c r="H42" i="1"/>
  <c r="H62" i="1"/>
  <c r="AK11" i="1"/>
  <c r="AK16" i="1"/>
  <c r="AJ11" i="1"/>
  <c r="AJ16" i="1"/>
  <c r="AJ42" i="1"/>
  <c r="AJ62" i="1"/>
  <c r="AK42" i="1"/>
  <c r="AK60" i="1"/>
  <c r="F63" i="1"/>
  <c r="AE63" i="1"/>
  <c r="K63" i="1"/>
  <c r="P63" i="1"/>
  <c r="Z63" i="1"/>
  <c r="U63" i="1"/>
</calcChain>
</file>

<file path=xl/sharedStrings.xml><?xml version="1.0" encoding="utf-8"?>
<sst xmlns="http://schemas.openxmlformats.org/spreadsheetml/2006/main" count="111" uniqueCount="85">
  <si>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</si>
  <si>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</si>
  <si>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</si>
  <si>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</si>
  <si>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</si>
  <si>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</si>
  <si>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</si>
  <si>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</si>
  <si>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</si>
  <si>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</si>
  <si>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</si>
  <si>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</si>
  <si>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</si>
  <si>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</si>
  <si>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</si>
  <si>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</si>
  <si>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</si>
  <si>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</si>
  <si>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</si>
  <si>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</si>
  <si>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razem</t>
  </si>
  <si>
    <t>ZO</t>
  </si>
  <si>
    <t>Z</t>
  </si>
  <si>
    <t>WYDZIAŁ FILOLOGICZNY</t>
  </si>
  <si>
    <t xml:space="preserve">forma zal. po semestrze </t>
  </si>
  <si>
    <t>Przedmiot*</t>
  </si>
  <si>
    <t>PROFIL PRAKTYCZNY</t>
  </si>
  <si>
    <t>Seminarium licencjackie ***</t>
  </si>
  <si>
    <t>Język kaszubski dla celów akademickich</t>
  </si>
  <si>
    <t>Praktyczna nauka języka kaszubskiego</t>
  </si>
  <si>
    <t>Egzamin ze specjalności</t>
  </si>
  <si>
    <t>C. GRUPA PRZEDMIOTÓW ETNOGRAFICZNO-KULTUROZNAWCZYCH</t>
  </si>
  <si>
    <t>Gramatyka języka polskiego</t>
  </si>
  <si>
    <t>B. GRUPA PRZEDMIOTÓW FILOLOGICZNO-JĘZYKOZNAWCZYCH</t>
  </si>
  <si>
    <t>razem godziny A i B i C</t>
  </si>
  <si>
    <t>Kaszubszczyzna w świecie języków Słowian</t>
  </si>
  <si>
    <t>moduł 3. ogółem</t>
  </si>
  <si>
    <t>razem moduły 2. i 3. specjalności</t>
  </si>
  <si>
    <t>RAZEM specjalność nauczycielska:</t>
  </si>
  <si>
    <t>Historia literatury kaszubskiej</t>
  </si>
  <si>
    <t>Polityka językowa i etniczna w Polsce i w Europie</t>
  </si>
  <si>
    <t>2,4,5</t>
  </si>
  <si>
    <t>Kultura kaszubska</t>
  </si>
  <si>
    <t>1,2,3,4,5</t>
  </si>
  <si>
    <t>Gramatyka języka kaszubskiego - aspekt praktyczny</t>
  </si>
  <si>
    <t>Dydaktyka języka kaszubskiego w szkole podstawowej</t>
  </si>
  <si>
    <t>*****W trakcie I roku studenci zobowiązani są do zaliczenia szkolenia z zakresu BHP oraz ochrony własności intelektualnej.</t>
  </si>
  <si>
    <t>A. GRUPA TREŚCI OGÓLNYCH I PODSTAWOWYCH*****</t>
  </si>
  <si>
    <t>*** Seminarium obejmuje przygotowanie pracy licencjackiej.</t>
  </si>
  <si>
    <t>KIERUNEK: ETNOFILOLOGIA KASZUBSKA (specjalność nauczycielska)</t>
  </si>
  <si>
    <t>150*</t>
  </si>
  <si>
    <t>Wykład ogólnouczelniany**</t>
  </si>
  <si>
    <t>Zajęcia modułu 2. wspólne z filologią polską</t>
  </si>
  <si>
    <t>3,4,5</t>
  </si>
  <si>
    <t>Czytanie tekstów folkloru</t>
  </si>
  <si>
    <t>Historia filozofii</t>
  </si>
  <si>
    <t>Wstęp do wiedzy o historii języka kaszubskiego</t>
  </si>
  <si>
    <t>Leksykografia kaszubska</t>
  </si>
  <si>
    <t>Literatura pomorska</t>
  </si>
  <si>
    <t>Wprowadzenie do interpretacji tekstu literackiego</t>
  </si>
  <si>
    <t>Teoria literatury z poetyką</t>
  </si>
  <si>
    <t xml:space="preserve">Historia Kaszubów </t>
  </si>
  <si>
    <t>Kaszubsko-pomorski ruch regionalny</t>
  </si>
  <si>
    <t>Ewaluacja i pomiar dydaktyczny w nauczaniu języka kaszubskiego</t>
  </si>
  <si>
    <t>Planowanie procesu dydaktycznego w nauczaniu języka kaszubskiego</t>
  </si>
  <si>
    <t>Kaszubska literatura dla dzieci i młodzieży</t>
  </si>
  <si>
    <t>Dydaktyka mediów w nauczaniu języka kaszubskiego</t>
  </si>
  <si>
    <t>PLAN  STUDIÓW STACJONARNYCH PIERWSZEGO STOPNIA OD ROKU AKADEMICKIEGO 2017/2018</t>
  </si>
  <si>
    <t>Praktyczna nauka języka kaszubskiego - kultura żywego słowa</t>
  </si>
  <si>
    <t>Praktyczna nauka języka kaszubskiego - czytanie długich tekstów</t>
  </si>
  <si>
    <t>Praktyka psychologiczno-pedagogiczna [ 30 godzin] i Praktyka dydaktyczna [120 godzin]</t>
  </si>
  <si>
    <t>Psychologia ogólna</t>
  </si>
  <si>
    <t xml:space="preserve">Psychologia rozwoju człowieka </t>
  </si>
  <si>
    <t>Psycholingwistyka</t>
  </si>
  <si>
    <t>Pedagogika</t>
  </si>
  <si>
    <t>Psychodydaktyka</t>
  </si>
  <si>
    <t>Emisja głosu</t>
  </si>
  <si>
    <t>Lektorat języka obcego</t>
  </si>
  <si>
    <t>Dialekty i gwary Pomorza na tle porównawczym</t>
  </si>
  <si>
    <t>D. SPECJALNOŚĆ NAUCZYCIELSKA (NAUCZYCIEL JĘZYKA KASZUBSKIEGO W SZKOLE PODSTAWOWEJ)</t>
  </si>
  <si>
    <t>Moduł 2 spec. nauczycielskiej realizowany wspólnie z filologią polską i logopedią.</t>
  </si>
  <si>
    <t>** Wykład z oferty ogólnouczelnianej</t>
  </si>
  <si>
    <t>Praktyki na specjalności nauczycielskiej, składające się z praktyki dydaktycznej (120 godzin) i psychologiczno-pedagogicznej (30 godz.), odbywają się równolegle z realizacją danego modułu (Moduł 2 i 3). Student otrzymuje zaliczenie po sem. 3,4,5. Godzin tych nie wlicza się do godzin zajęć.</t>
  </si>
  <si>
    <r>
      <t xml:space="preserve">* </t>
    </r>
    <r>
      <rPr>
        <i/>
        <sz val="11"/>
        <rFont val="Calibri"/>
        <family val="2"/>
        <charset val="238"/>
      </rPr>
      <t>Kursywą</t>
    </r>
    <r>
      <rPr>
        <sz val="11"/>
        <rFont val="Calibri"/>
        <family val="2"/>
        <charset val="238"/>
      </rPr>
      <t xml:space="preserve"> zaznaczono przedmioty do wyboru</t>
    </r>
  </si>
  <si>
    <t>Zmiany zatwierdzone przez RW 11 V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</si>
</sst>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Times New Roman"/>
      <family val="1"/>
    </font>
    <font>
      <b/>
      <sz val="16"/>
      <name val="Calibri"/>
      <family val="2"/>
      <charset val="238"/>
    </font>
    <font>
      <sz val="1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</font>
    <font>
      <sz val="10"/>
      <color indexed="8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187">
    <xf numFmtId="0" fontId="0" fillId="0" borderId="0" xfId="0"/>
    <xf numFmtId="0" fontId="19" fillId="0" borderId="0" xfId="0" applyFont="1"/>
    <xf numFmtId="0" fontId="19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0" fontId="21" fillId="11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19" fillId="0" borderId="13" xfId="0" applyFont="1" applyBorder="1"/>
    <xf numFmtId="0" fontId="22" fillId="0" borderId="21" xfId="0" applyFont="1" applyBorder="1" applyAlignment="1">
      <alignment horizontal="center" vertical="top" wrapText="1" readingOrder="1"/>
    </xf>
    <xf numFmtId="0" fontId="21" fillId="32" borderId="1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9" fillId="0" borderId="0" xfId="0" applyFont="1" applyFill="1"/>
    <xf numFmtId="0" fontId="19" fillId="31" borderId="0" xfId="0" applyFont="1" applyFill="1"/>
    <xf numFmtId="0" fontId="21" fillId="0" borderId="11" xfId="0" applyFont="1" applyBorder="1" applyAlignment="1">
      <alignment horizontal="center" vertical="center" wrapText="1"/>
    </xf>
    <xf numFmtId="0" fontId="20" fillId="31" borderId="15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2" fillId="31" borderId="14" xfId="0" applyFont="1" applyFill="1" applyBorder="1" applyAlignment="1">
      <alignment horizontal="center" vertical="center"/>
    </xf>
    <xf numFmtId="0" fontId="22" fillId="31" borderId="15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5" fillId="0" borderId="13" xfId="0" applyFont="1" applyBorder="1"/>
    <xf numFmtId="0" fontId="19" fillId="0" borderId="0" xfId="0" applyFont="1" applyBorder="1"/>
    <xf numFmtId="0" fontId="19" fillId="0" borderId="21" xfId="0" applyFont="1" applyBorder="1"/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 readingOrder="1"/>
    </xf>
    <xf numFmtId="0" fontId="22" fillId="34" borderId="21" xfId="0" applyFont="1" applyFill="1" applyBorder="1" applyAlignment="1">
      <alignment horizontal="center" vertical="top" wrapText="1" readingOrder="1"/>
    </xf>
    <xf numFmtId="0" fontId="28" fillId="22" borderId="1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0" fontId="20" fillId="35" borderId="35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34" xfId="0" applyFont="1" applyFill="1" applyBorder="1" applyAlignment="1">
      <alignment horizontal="left" vertical="center" wrapText="1"/>
    </xf>
    <xf numFmtId="0" fontId="20" fillId="35" borderId="32" xfId="0" applyFont="1" applyFill="1" applyBorder="1" applyAlignment="1">
      <alignment horizontal="left" vertical="center" wrapText="1"/>
    </xf>
    <xf numFmtId="0" fontId="29" fillId="0" borderId="0" xfId="0" applyFont="1"/>
    <xf numFmtId="0" fontId="22" fillId="0" borderId="21" xfId="0" applyFont="1" applyBorder="1" applyAlignment="1">
      <alignment horizontal="center" vertical="center" wrapText="1" readingOrder="1"/>
    </xf>
    <xf numFmtId="0" fontId="20" fillId="31" borderId="32" xfId="0" applyFont="1" applyFill="1" applyBorder="1" applyAlignment="1">
      <alignment horizontal="left" vertical="center" wrapText="1"/>
    </xf>
    <xf numFmtId="0" fontId="30" fillId="0" borderId="0" xfId="0" applyFont="1"/>
    <xf numFmtId="0" fontId="20" fillId="0" borderId="13" xfId="0" applyFont="1" applyBorder="1" applyAlignment="1">
      <alignment horizontal="center" vertical="center" readingOrder="1"/>
    </xf>
    <xf numFmtId="0" fontId="31" fillId="0" borderId="13" xfId="0" applyFont="1" applyBorder="1" applyAlignment="1">
      <alignment horizontal="left" vertical="center" wrapText="1" readingOrder="1"/>
    </xf>
    <xf numFmtId="0" fontId="22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30" borderId="13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29" borderId="13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32" fillId="3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 readingOrder="1"/>
    </xf>
    <xf numFmtId="0" fontId="31" fillId="0" borderId="20" xfId="0" applyFont="1" applyBorder="1" applyAlignment="1">
      <alignment horizontal="left" vertical="center" wrapText="1" readingOrder="1"/>
    </xf>
    <xf numFmtId="0" fontId="20" fillId="29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 readingOrder="1"/>
    </xf>
    <xf numFmtId="0" fontId="22" fillId="0" borderId="13" xfId="0" applyFont="1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35" borderId="12" xfId="0" applyNumberFormat="1" applyFont="1" applyFill="1" applyBorder="1" applyAlignment="1">
      <alignment horizontal="center" vertical="center"/>
    </xf>
    <xf numFmtId="0" fontId="20" fillId="34" borderId="13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31" borderId="10" xfId="0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22" borderId="33" xfId="0" applyFont="1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1" borderId="3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vertical="center"/>
    </xf>
    <xf numFmtId="0" fontId="20" fillId="0" borderId="21" xfId="0" applyNumberFormat="1" applyFont="1" applyBorder="1" applyAlignment="1">
      <alignment vertical="center"/>
    </xf>
    <xf numFmtId="0" fontId="20" fillId="0" borderId="13" xfId="0" applyFont="1" applyBorder="1"/>
    <xf numFmtId="0" fontId="20" fillId="0" borderId="13" xfId="0" applyFont="1" applyBorder="1" applyAlignment="1">
      <alignment vertical="top" readingOrder="1"/>
    </xf>
    <xf numFmtId="0" fontId="31" fillId="34" borderId="13" xfId="0" applyFont="1" applyFill="1" applyBorder="1" applyAlignment="1">
      <alignment vertical="top" wrapText="1" readingOrder="1"/>
    </xf>
    <xf numFmtId="0" fontId="20" fillId="26" borderId="13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vertical="top" wrapText="1" readingOrder="1"/>
    </xf>
    <xf numFmtId="0" fontId="22" fillId="0" borderId="13" xfId="0" applyFont="1" applyBorder="1" applyAlignment="1">
      <alignment horizontal="center" vertical="top" readingOrder="1"/>
    </xf>
    <xf numFmtId="0" fontId="22" fillId="29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readingOrder="1"/>
    </xf>
    <xf numFmtId="0" fontId="22" fillId="29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6" borderId="13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top" wrapText="1" readingOrder="1"/>
    </xf>
    <xf numFmtId="0" fontId="31" fillId="0" borderId="13" xfId="0" applyFont="1" applyBorder="1" applyAlignment="1">
      <alignment vertical="top" wrapText="1" readingOrder="1"/>
    </xf>
    <xf numFmtId="0" fontId="32" fillId="26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 readingOrder="1"/>
    </xf>
    <xf numFmtId="0" fontId="20" fillId="0" borderId="13" xfId="0" applyFont="1" applyFill="1" applyBorder="1"/>
    <xf numFmtId="0" fontId="22" fillId="0" borderId="13" xfId="0" applyFont="1" applyFill="1" applyBorder="1" applyAlignment="1">
      <alignment horizontal="center" vertical="center" wrapText="1" readingOrder="1"/>
    </xf>
    <xf numFmtId="0" fontId="22" fillId="31" borderId="22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29" borderId="25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0" fillId="35" borderId="37" xfId="0" applyFont="1" applyFill="1" applyBorder="1" applyAlignment="1">
      <alignment horizontal="left" vertical="center" wrapText="1"/>
    </xf>
    <xf numFmtId="0" fontId="20" fillId="35" borderId="33" xfId="0" applyFont="1" applyFill="1" applyBorder="1" applyAlignment="1">
      <alignment horizontal="left" vertical="center" wrapText="1"/>
    </xf>
    <xf numFmtId="0" fontId="20" fillId="35" borderId="12" xfId="0" applyNumberFormat="1" applyFont="1" applyFill="1" applyBorder="1" applyAlignment="1">
      <alignment horizontal="center" vertical="center"/>
    </xf>
    <xf numFmtId="0" fontId="20" fillId="35" borderId="33" xfId="0" applyNumberFormat="1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left" vertical="center" wrapText="1"/>
    </xf>
    <xf numFmtId="0" fontId="20" fillId="34" borderId="39" xfId="0" applyFont="1" applyFill="1" applyBorder="1" applyAlignment="1">
      <alignment horizontal="left" vertical="center" wrapText="1"/>
    </xf>
    <xf numFmtId="0" fontId="20" fillId="34" borderId="25" xfId="0" applyNumberFormat="1" applyFont="1" applyFill="1" applyBorder="1" applyAlignment="1">
      <alignment horizontal="center" vertical="center"/>
    </xf>
    <xf numFmtId="0" fontId="20" fillId="34" borderId="40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25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20" fillId="0" borderId="40" xfId="0" applyFont="1" applyFill="1" applyBorder="1" applyAlignment="1">
      <alignment horizontal="left" vertical="center" wrapText="1"/>
    </xf>
    <xf numFmtId="0" fontId="20" fillId="0" borderId="43" xfId="0" applyNumberFormat="1" applyFont="1" applyBorder="1" applyAlignment="1">
      <alignment horizontal="center" vertical="center"/>
    </xf>
    <xf numFmtId="0" fontId="20" fillId="0" borderId="44" xfId="0" applyNumberFormat="1" applyFont="1" applyBorder="1" applyAlignment="1">
      <alignment horizontal="center" vertical="center"/>
    </xf>
    <xf numFmtId="0" fontId="24" fillId="0" borderId="20" xfId="0" applyFont="1" applyBorder="1" applyAlignment="1"/>
    <xf numFmtId="0" fontId="24" fillId="0" borderId="22" xfId="0" applyFont="1" applyBorder="1" applyAlignment="1"/>
    <xf numFmtId="0" fontId="24" fillId="0" borderId="21" xfId="0" applyFont="1" applyBorder="1" applyAlignment="1"/>
    <xf numFmtId="0" fontId="24" fillId="0" borderId="2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28" borderId="18" xfId="0" applyFont="1" applyFill="1" applyBorder="1" applyAlignment="1">
      <alignment horizontal="center"/>
    </xf>
    <xf numFmtId="0" fontId="19" fillId="28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28" borderId="28" xfId="0" applyFont="1" applyFill="1" applyBorder="1" applyAlignment="1">
      <alignment horizontal="center"/>
    </xf>
    <xf numFmtId="0" fontId="20" fillId="28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21" borderId="26" xfId="0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horizontal="center" vertical="center"/>
    </xf>
    <xf numFmtId="0" fontId="22" fillId="21" borderId="24" xfId="0" applyFont="1" applyFill="1" applyBorder="1" applyAlignment="1">
      <alignment horizontal="center" vertical="center"/>
    </xf>
    <xf numFmtId="0" fontId="20" fillId="28" borderId="27" xfId="0" applyFont="1" applyFill="1" applyBorder="1" applyAlignment="1">
      <alignment horizontal="center"/>
    </xf>
    <xf numFmtId="0" fontId="20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Q78"/>
  <sheetViews>
    <sheetView tabSelected="1" zoomScaleSheetLayoutView="150" workbookViewId="0">
      <selection activeCell="AH11" sqref="AH11"/>
    </sheetView>
  </sheetViews>
  <sheetFormatPr defaultColWidth="9.140625" defaultRowHeight="15" x14ac:dyDescent="0.25"/>
  <cols>
    <col min="1" max="1" width="3.42578125" style="2" customWidth="1"/>
    <col min="2" max="2" width="28.42578125" style="4" customWidth="1"/>
    <col min="3" max="3" width="5.85546875" style="5" customWidth="1"/>
    <col min="4" max="4" width="5.85546875" style="3" customWidth="1"/>
    <col min="5" max="5" width="6.42578125" style="3" customWidth="1"/>
    <col min="6" max="6" width="5" style="3" customWidth="1"/>
    <col min="7" max="7" width="5.42578125" style="3" customWidth="1"/>
    <col min="8" max="8" width="4.7109375" style="3" customWidth="1"/>
    <col min="9" max="9" width="4.42578125" style="3" customWidth="1"/>
    <col min="10" max="10" width="4.7109375" style="3" customWidth="1"/>
    <col min="11" max="11" width="5" style="3" customWidth="1"/>
    <col min="12" max="13" width="4.85546875" style="3" customWidth="1"/>
    <col min="14" max="14" width="4.42578125" style="3" customWidth="1"/>
    <col min="15" max="15" width="5.85546875" style="3" customWidth="1"/>
    <col min="16" max="16" width="4.7109375" style="3" customWidth="1"/>
    <col min="17" max="17" width="4.85546875" style="3" customWidth="1"/>
    <col min="18" max="18" width="4.7109375" style="3" customWidth="1"/>
    <col min="19" max="20" width="4.85546875" style="3" customWidth="1"/>
    <col min="21" max="21" width="6.28515625" style="3" customWidth="1"/>
    <col min="22" max="22" width="5.140625" style="3" customWidth="1"/>
    <col min="23" max="23" width="4.85546875" style="3" customWidth="1"/>
    <col min="24" max="24" width="5" style="3" customWidth="1"/>
    <col min="25" max="25" width="5.7109375" style="3" customWidth="1"/>
    <col min="26" max="26" width="5.42578125" style="3" customWidth="1"/>
    <col min="27" max="27" width="4.85546875" style="3" customWidth="1"/>
    <col min="28" max="28" width="4.7109375" style="3" customWidth="1"/>
    <col min="29" max="29" width="4.85546875" style="3" customWidth="1"/>
    <col min="30" max="30" width="4.7109375" style="3" customWidth="1"/>
    <col min="31" max="31" width="5.28515625" style="3" customWidth="1"/>
    <col min="32" max="32" width="4.85546875" style="3" customWidth="1"/>
    <col min="33" max="33" width="5.7109375" style="3" customWidth="1"/>
    <col min="34" max="34" width="5.140625" style="3" customWidth="1"/>
    <col min="35" max="35" width="4.85546875" style="3" customWidth="1"/>
    <col min="36" max="36" width="7.140625" style="3" customWidth="1"/>
    <col min="37" max="37" width="8.7109375" style="3" customWidth="1"/>
    <col min="38" max="16384" width="9.140625" style="1"/>
  </cols>
  <sheetData>
    <row r="2" spans="1:37" ht="15.75" x14ac:dyDescent="0.25">
      <c r="A2" s="175" t="s">
        <v>67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1:37" ht="15.75" x14ac:dyDescent="0.25">
      <c r="B3" s="35" t="s">
        <v>23</v>
      </c>
      <c r="C3" s="36"/>
      <c r="D3" s="37"/>
      <c r="E3" s="37"/>
      <c r="F3" s="37"/>
      <c r="G3" s="37"/>
      <c r="H3" s="37"/>
      <c r="I3" s="37"/>
      <c r="J3" s="37"/>
      <c r="K3" s="37"/>
    </row>
    <row r="4" spans="1:37" ht="21" customHeight="1" x14ac:dyDescent="0.25">
      <c r="B4" s="182" t="s">
        <v>49</v>
      </c>
      <c r="C4" s="183"/>
      <c r="D4" s="183"/>
      <c r="E4" s="183"/>
      <c r="F4" s="183"/>
      <c r="G4" s="183"/>
      <c r="H4" s="183"/>
      <c r="I4" s="183"/>
      <c r="J4" s="183"/>
      <c r="K4" s="183"/>
      <c r="AF4" s="185" t="s">
        <v>84</v>
      </c>
      <c r="AG4" s="186"/>
      <c r="AH4" s="186"/>
      <c r="AI4" s="186"/>
      <c r="AJ4" s="186"/>
      <c r="AK4" s="186"/>
    </row>
    <row r="5" spans="1:37" ht="15.75" thickBot="1" x14ac:dyDescent="0.3">
      <c r="B5" s="4" t="s">
        <v>26</v>
      </c>
      <c r="E5" s="31"/>
    </row>
    <row r="6" spans="1:37" ht="15" customHeight="1" x14ac:dyDescent="0.25">
      <c r="A6" s="176"/>
      <c r="B6" s="176"/>
      <c r="C6" s="176"/>
      <c r="D6" s="176"/>
      <c r="E6" s="176"/>
      <c r="F6" s="177" t="s">
        <v>0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</row>
    <row r="7" spans="1:37" ht="15" customHeight="1" thickBot="1" x14ac:dyDescent="0.3">
      <c r="A7" s="184" t="s">
        <v>1</v>
      </c>
      <c r="B7" s="180" t="s">
        <v>25</v>
      </c>
      <c r="C7" s="158" t="s">
        <v>24</v>
      </c>
      <c r="D7" s="158"/>
      <c r="E7" s="158"/>
      <c r="F7" s="153" t="s">
        <v>2</v>
      </c>
      <c r="G7" s="153"/>
      <c r="H7" s="153"/>
      <c r="I7" s="153"/>
      <c r="J7" s="153"/>
      <c r="K7" s="153"/>
      <c r="L7" s="153"/>
      <c r="M7" s="153"/>
      <c r="N7" s="153"/>
      <c r="O7" s="153"/>
      <c r="P7" s="178" t="s">
        <v>3</v>
      </c>
      <c r="Q7" s="178"/>
      <c r="R7" s="178"/>
      <c r="S7" s="178"/>
      <c r="T7" s="178"/>
      <c r="U7" s="178"/>
      <c r="V7" s="178"/>
      <c r="W7" s="178"/>
      <c r="X7" s="178"/>
      <c r="Y7" s="178"/>
      <c r="Z7" s="179" t="s">
        <v>4</v>
      </c>
      <c r="AA7" s="179"/>
      <c r="AB7" s="179"/>
      <c r="AC7" s="179"/>
      <c r="AD7" s="179"/>
      <c r="AE7" s="179"/>
      <c r="AF7" s="179"/>
      <c r="AG7" s="179"/>
      <c r="AH7" s="179"/>
      <c r="AI7" s="179"/>
      <c r="AJ7" s="180" t="s">
        <v>5</v>
      </c>
      <c r="AK7" s="180" t="s">
        <v>6</v>
      </c>
    </row>
    <row r="8" spans="1:37" s="6" customFormat="1" ht="15" customHeight="1" thickBot="1" x14ac:dyDescent="0.3">
      <c r="A8" s="184"/>
      <c r="B8" s="180"/>
      <c r="C8" s="158"/>
      <c r="D8" s="158"/>
      <c r="E8" s="158"/>
      <c r="F8" s="153" t="s">
        <v>7</v>
      </c>
      <c r="G8" s="153"/>
      <c r="H8" s="153"/>
      <c r="I8" s="153"/>
      <c r="J8" s="153"/>
      <c r="K8" s="154" t="s">
        <v>8</v>
      </c>
      <c r="L8" s="154"/>
      <c r="M8" s="154"/>
      <c r="N8" s="154"/>
      <c r="O8" s="154"/>
      <c r="P8" s="178" t="s">
        <v>9</v>
      </c>
      <c r="Q8" s="178"/>
      <c r="R8" s="178"/>
      <c r="S8" s="178"/>
      <c r="T8" s="178"/>
      <c r="U8" s="155" t="s">
        <v>10</v>
      </c>
      <c r="V8" s="155"/>
      <c r="W8" s="155"/>
      <c r="X8" s="155"/>
      <c r="Y8" s="155"/>
      <c r="Z8" s="181" t="s">
        <v>11</v>
      </c>
      <c r="AA8" s="181"/>
      <c r="AB8" s="181"/>
      <c r="AC8" s="181"/>
      <c r="AD8" s="181"/>
      <c r="AE8" s="179" t="s">
        <v>12</v>
      </c>
      <c r="AF8" s="179"/>
      <c r="AG8" s="179"/>
      <c r="AH8" s="179"/>
      <c r="AI8" s="179"/>
      <c r="AJ8" s="180"/>
      <c r="AK8" s="180"/>
    </row>
    <row r="9" spans="1:37" s="6" customFormat="1" ht="30.75" thickBot="1" x14ac:dyDescent="0.3">
      <c r="A9" s="184"/>
      <c r="B9" s="180"/>
      <c r="C9" s="19" t="s">
        <v>13</v>
      </c>
      <c r="D9" s="19" t="s">
        <v>21</v>
      </c>
      <c r="E9" s="19" t="s">
        <v>22</v>
      </c>
      <c r="F9" s="7" t="s">
        <v>14</v>
      </c>
      <c r="G9" s="7" t="s">
        <v>15</v>
      </c>
      <c r="H9" s="7" t="s">
        <v>16</v>
      </c>
      <c r="I9" s="7" t="s">
        <v>17</v>
      </c>
      <c r="J9" s="7" t="s">
        <v>18</v>
      </c>
      <c r="K9" s="15" t="s">
        <v>14</v>
      </c>
      <c r="L9" s="15" t="s">
        <v>15</v>
      </c>
      <c r="M9" s="15" t="s">
        <v>16</v>
      </c>
      <c r="N9" s="15" t="s">
        <v>17</v>
      </c>
      <c r="O9" s="15" t="s">
        <v>18</v>
      </c>
      <c r="P9" s="8" t="s">
        <v>14</v>
      </c>
      <c r="Q9" s="8" t="s">
        <v>15</v>
      </c>
      <c r="R9" s="8" t="s">
        <v>16</v>
      </c>
      <c r="S9" s="8" t="s">
        <v>17</v>
      </c>
      <c r="T9" s="8" t="s">
        <v>18</v>
      </c>
      <c r="U9" s="9" t="s">
        <v>14</v>
      </c>
      <c r="V9" s="9" t="s">
        <v>15</v>
      </c>
      <c r="W9" s="9" t="s">
        <v>16</v>
      </c>
      <c r="X9" s="9" t="s">
        <v>17</v>
      </c>
      <c r="Y9" s="9" t="s">
        <v>18</v>
      </c>
      <c r="Z9" s="10" t="s">
        <v>14</v>
      </c>
      <c r="AA9" s="10" t="s">
        <v>15</v>
      </c>
      <c r="AB9" s="10" t="s">
        <v>16</v>
      </c>
      <c r="AC9" s="10" t="s">
        <v>17</v>
      </c>
      <c r="AD9" s="10" t="s">
        <v>18</v>
      </c>
      <c r="AE9" s="11" t="s">
        <v>14</v>
      </c>
      <c r="AF9" s="11" t="s">
        <v>15</v>
      </c>
      <c r="AG9" s="11" t="s">
        <v>16</v>
      </c>
      <c r="AH9" s="11" t="s">
        <v>17</v>
      </c>
      <c r="AI9" s="11" t="s">
        <v>18</v>
      </c>
      <c r="AJ9" s="180"/>
      <c r="AK9" s="180"/>
    </row>
    <row r="10" spans="1:37" s="6" customFormat="1" x14ac:dyDescent="0.25">
      <c r="A10" s="162" t="s">
        <v>47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</row>
    <row r="11" spans="1:37" s="6" customFormat="1" ht="24.75" customHeight="1" x14ac:dyDescent="0.25">
      <c r="A11" s="53">
        <v>1</v>
      </c>
      <c r="B11" s="54" t="s">
        <v>19</v>
      </c>
      <c r="C11" s="55"/>
      <c r="D11" s="55">
        <v>3</v>
      </c>
      <c r="E11" s="56"/>
      <c r="F11" s="57"/>
      <c r="G11" s="57"/>
      <c r="H11" s="57"/>
      <c r="I11" s="57"/>
      <c r="J11" s="57"/>
      <c r="K11" s="58"/>
      <c r="L11" s="58"/>
      <c r="M11" s="58"/>
      <c r="N11" s="58"/>
      <c r="O11" s="58"/>
      <c r="P11" s="59"/>
      <c r="Q11" s="59"/>
      <c r="R11" s="59">
        <v>30</v>
      </c>
      <c r="S11" s="59"/>
      <c r="T11" s="59"/>
      <c r="U11" s="60"/>
      <c r="V11" s="60"/>
      <c r="W11" s="60"/>
      <c r="X11" s="60"/>
      <c r="Y11" s="60"/>
      <c r="Z11" s="61"/>
      <c r="AA11" s="61"/>
      <c r="AB11" s="61"/>
      <c r="AC11" s="61"/>
      <c r="AD11" s="61"/>
      <c r="AE11" s="62"/>
      <c r="AF11" s="62"/>
      <c r="AG11" s="62"/>
      <c r="AH11" s="62"/>
      <c r="AI11" s="62"/>
      <c r="AJ11" s="56">
        <f>F11+G11+H11+I11+K11+L11+N11+M11+P11+Q11+R11+S11+U11+V11+W11+X11+Z11+AA11+AB11+AC11+AE11+AF11+AG11+AH11</f>
        <v>30</v>
      </c>
      <c r="AK11" s="56">
        <f>J11+O11+T11+Y11+AD11+AI11</f>
        <v>0</v>
      </c>
    </row>
    <row r="12" spans="1:37" s="6" customFormat="1" ht="25.5" customHeight="1" x14ac:dyDescent="0.25">
      <c r="A12" s="53">
        <v>2</v>
      </c>
      <c r="B12" s="54" t="s">
        <v>77</v>
      </c>
      <c r="C12" s="55">
        <v>3</v>
      </c>
      <c r="D12" s="55">
        <v>2</v>
      </c>
      <c r="E12" s="63"/>
      <c r="F12" s="64"/>
      <c r="G12" s="64"/>
      <c r="H12" s="64"/>
      <c r="I12" s="64"/>
      <c r="J12" s="64"/>
      <c r="K12" s="65"/>
      <c r="L12" s="65"/>
      <c r="M12" s="65">
        <v>60</v>
      </c>
      <c r="N12" s="65"/>
      <c r="O12" s="65">
        <v>4</v>
      </c>
      <c r="P12" s="66"/>
      <c r="Q12" s="66"/>
      <c r="R12" s="66">
        <v>60</v>
      </c>
      <c r="S12" s="66"/>
      <c r="T12" s="66">
        <v>4</v>
      </c>
      <c r="U12" s="60"/>
      <c r="V12" s="60"/>
      <c r="W12" s="60"/>
      <c r="X12" s="60"/>
      <c r="Y12" s="60"/>
      <c r="Z12" s="67"/>
      <c r="AA12" s="67"/>
      <c r="AB12" s="67"/>
      <c r="AC12" s="67"/>
      <c r="AD12" s="67"/>
      <c r="AE12" s="68"/>
      <c r="AF12" s="68"/>
      <c r="AG12" s="68"/>
      <c r="AH12" s="68"/>
      <c r="AI12" s="68"/>
      <c r="AJ12" s="56">
        <f t="shared" ref="AJ12" si="0">F12+G12+H12+I12+K12+L12+N12+M12+P12+Q12+R12+S12+U12+V12+W12+X12+Z12+AA12+AB12+AC12+AE12+AF12+AG12+AH12</f>
        <v>120</v>
      </c>
      <c r="AK12" s="56">
        <f t="shared" ref="AK12:AK14" si="1">J12+O12+T12+Y12+AD12+AI12</f>
        <v>8</v>
      </c>
    </row>
    <row r="13" spans="1:37" s="6" customFormat="1" ht="24" customHeight="1" x14ac:dyDescent="0.25">
      <c r="A13" s="53">
        <v>3</v>
      </c>
      <c r="B13" s="69" t="s">
        <v>55</v>
      </c>
      <c r="C13" s="55">
        <v>1</v>
      </c>
      <c r="D13" s="56"/>
      <c r="E13" s="56">
        <v>1</v>
      </c>
      <c r="F13" s="57">
        <v>30</v>
      </c>
      <c r="G13" s="57"/>
      <c r="H13" s="57"/>
      <c r="I13" s="57"/>
      <c r="J13" s="57">
        <v>2</v>
      </c>
      <c r="K13" s="58"/>
      <c r="L13" s="58"/>
      <c r="M13" s="58"/>
      <c r="N13" s="58"/>
      <c r="O13" s="58"/>
      <c r="P13" s="59"/>
      <c r="Q13" s="59"/>
      <c r="R13" s="59"/>
      <c r="S13" s="59"/>
      <c r="T13" s="59"/>
      <c r="U13" s="60"/>
      <c r="V13" s="60"/>
      <c r="W13" s="60"/>
      <c r="X13" s="60"/>
      <c r="Y13" s="60"/>
      <c r="Z13" s="61"/>
      <c r="AA13" s="61"/>
      <c r="AB13" s="61"/>
      <c r="AC13" s="61"/>
      <c r="AD13" s="61"/>
      <c r="AE13" s="62"/>
      <c r="AF13" s="62"/>
      <c r="AG13" s="62"/>
      <c r="AH13" s="62"/>
      <c r="AI13" s="62"/>
      <c r="AJ13" s="56">
        <f>F13+G13+H13+I13+K13+L13+N13+M13+P13+Q13+R13+S13+U13+V13+W13+X13+Z13+AA13+AB13+AC13+AE13+AF13+AG13+AH13</f>
        <v>30</v>
      </c>
      <c r="AK13" s="56">
        <f>J13+O13+T13+Y13+AD13+AI13</f>
        <v>2</v>
      </c>
    </row>
    <row r="14" spans="1:37" s="6" customFormat="1" ht="24.75" customHeight="1" x14ac:dyDescent="0.25">
      <c r="A14" s="53">
        <v>4</v>
      </c>
      <c r="B14" s="70" t="s">
        <v>51</v>
      </c>
      <c r="C14" s="55"/>
      <c r="D14" s="55">
        <v>6</v>
      </c>
      <c r="E14" s="56"/>
      <c r="F14" s="71"/>
      <c r="G14" s="57"/>
      <c r="H14" s="57"/>
      <c r="I14" s="57"/>
      <c r="J14" s="57"/>
      <c r="K14" s="58"/>
      <c r="L14" s="58"/>
      <c r="M14" s="58"/>
      <c r="N14" s="58"/>
      <c r="O14" s="58"/>
      <c r="P14" s="59"/>
      <c r="Q14" s="59"/>
      <c r="R14" s="59"/>
      <c r="S14" s="59"/>
      <c r="T14" s="59"/>
      <c r="U14" s="25"/>
      <c r="V14" s="25"/>
      <c r="W14" s="25"/>
      <c r="X14" s="25"/>
      <c r="Y14" s="25"/>
      <c r="Z14" s="61"/>
      <c r="AA14" s="61"/>
      <c r="AB14" s="61"/>
      <c r="AC14" s="61"/>
      <c r="AD14" s="61"/>
      <c r="AE14" s="62">
        <v>30</v>
      </c>
      <c r="AF14" s="62"/>
      <c r="AG14" s="62"/>
      <c r="AH14" s="62"/>
      <c r="AI14" s="62">
        <v>2</v>
      </c>
      <c r="AJ14" s="56">
        <f>F14+G14+H14+I14+K14+L14+N14+M14+P14+Q14+R14+S14+U14+V14+W14+X14+Z14+AA14+AB14+AC14+AE14+AF14+AG14+AH14</f>
        <v>30</v>
      </c>
      <c r="AK14" s="56">
        <f t="shared" si="1"/>
        <v>2</v>
      </c>
    </row>
    <row r="15" spans="1:37" s="6" customFormat="1" ht="25.5" customHeight="1" x14ac:dyDescent="0.25">
      <c r="A15" s="53">
        <v>5</v>
      </c>
      <c r="B15" s="72" t="s">
        <v>27</v>
      </c>
      <c r="C15" s="55"/>
      <c r="D15" s="55"/>
      <c r="E15" s="56">
        <v>5.6</v>
      </c>
      <c r="F15" s="71"/>
      <c r="G15" s="57"/>
      <c r="H15" s="57"/>
      <c r="I15" s="57"/>
      <c r="J15" s="57"/>
      <c r="K15" s="58"/>
      <c r="L15" s="58"/>
      <c r="M15" s="58"/>
      <c r="N15" s="58"/>
      <c r="O15" s="58"/>
      <c r="P15" s="59"/>
      <c r="Q15" s="59"/>
      <c r="R15" s="59"/>
      <c r="S15" s="59"/>
      <c r="T15" s="59"/>
      <c r="U15" s="25"/>
      <c r="V15" s="25"/>
      <c r="W15" s="25"/>
      <c r="X15" s="25"/>
      <c r="Y15" s="25"/>
      <c r="Z15" s="61"/>
      <c r="AA15" s="61"/>
      <c r="AB15" s="61"/>
      <c r="AC15" s="61">
        <v>30</v>
      </c>
      <c r="AD15" s="61">
        <v>3</v>
      </c>
      <c r="AE15" s="62"/>
      <c r="AF15" s="62"/>
      <c r="AG15" s="62"/>
      <c r="AH15" s="62">
        <v>30</v>
      </c>
      <c r="AI15" s="62">
        <v>18</v>
      </c>
      <c r="AJ15" s="56">
        <v>60</v>
      </c>
      <c r="AK15" s="56">
        <f>SUM(AD15,AI15)</f>
        <v>21</v>
      </c>
    </row>
    <row r="16" spans="1:37" ht="25.5" customHeight="1" x14ac:dyDescent="0.25">
      <c r="A16" s="164" t="s">
        <v>20</v>
      </c>
      <c r="B16" s="165"/>
      <c r="C16" s="55"/>
      <c r="D16" s="55"/>
      <c r="E16" s="55"/>
      <c r="F16" s="73">
        <f t="shared" ref="F16:AG16" si="2">SUM(F11:F14)</f>
        <v>30</v>
      </c>
      <c r="G16" s="73">
        <f t="shared" si="2"/>
        <v>0</v>
      </c>
      <c r="H16" s="73">
        <f t="shared" si="2"/>
        <v>0</v>
      </c>
      <c r="I16" s="73">
        <f t="shared" si="2"/>
        <v>0</v>
      </c>
      <c r="J16" s="73">
        <f t="shared" si="2"/>
        <v>2</v>
      </c>
      <c r="K16" s="73">
        <f t="shared" si="2"/>
        <v>0</v>
      </c>
      <c r="L16" s="73">
        <f t="shared" si="2"/>
        <v>0</v>
      </c>
      <c r="M16" s="73">
        <f t="shared" si="2"/>
        <v>60</v>
      </c>
      <c r="N16" s="73">
        <f t="shared" si="2"/>
        <v>0</v>
      </c>
      <c r="O16" s="73">
        <f t="shared" si="2"/>
        <v>4</v>
      </c>
      <c r="P16" s="73">
        <f t="shared" si="2"/>
        <v>0</v>
      </c>
      <c r="Q16" s="73">
        <f t="shared" si="2"/>
        <v>0</v>
      </c>
      <c r="R16" s="73">
        <f t="shared" si="2"/>
        <v>90</v>
      </c>
      <c r="S16" s="73">
        <f t="shared" si="2"/>
        <v>0</v>
      </c>
      <c r="T16" s="73">
        <f t="shared" si="2"/>
        <v>4</v>
      </c>
      <c r="U16" s="73">
        <f t="shared" si="2"/>
        <v>0</v>
      </c>
      <c r="V16" s="73">
        <f t="shared" si="2"/>
        <v>0</v>
      </c>
      <c r="W16" s="73">
        <f t="shared" si="2"/>
        <v>0</v>
      </c>
      <c r="X16" s="73">
        <f t="shared" si="2"/>
        <v>0</v>
      </c>
      <c r="Y16" s="73">
        <f t="shared" si="2"/>
        <v>0</v>
      </c>
      <c r="Z16" s="73">
        <f t="shared" si="2"/>
        <v>0</v>
      </c>
      <c r="AA16" s="73">
        <f t="shared" si="2"/>
        <v>0</v>
      </c>
      <c r="AB16" s="73">
        <f t="shared" si="2"/>
        <v>0</v>
      </c>
      <c r="AC16" s="73">
        <f>SUM(AC11:AC15)</f>
        <v>30</v>
      </c>
      <c r="AD16" s="73">
        <f>SUM(AD11:AD15)</f>
        <v>3</v>
      </c>
      <c r="AE16" s="73">
        <f t="shared" si="2"/>
        <v>30</v>
      </c>
      <c r="AF16" s="73">
        <f t="shared" si="2"/>
        <v>0</v>
      </c>
      <c r="AG16" s="73">
        <f t="shared" si="2"/>
        <v>0</v>
      </c>
      <c r="AH16" s="73">
        <f>SUM(AH11:AH15)</f>
        <v>30</v>
      </c>
      <c r="AI16" s="73">
        <f>SUM(AI11:AI15)</f>
        <v>20</v>
      </c>
      <c r="AJ16" s="73">
        <f>SUM(AJ11:AJ15)</f>
        <v>270</v>
      </c>
      <c r="AK16" s="73">
        <f>SUM(AK11:AK15)</f>
        <v>33</v>
      </c>
    </row>
    <row r="17" spans="1:37" ht="17.25" customHeight="1" x14ac:dyDescent="0.25">
      <c r="A17" s="166" t="s">
        <v>33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</row>
    <row r="18" spans="1:37" ht="33.6" customHeight="1" x14ac:dyDescent="0.25">
      <c r="A18" s="74">
        <v>6</v>
      </c>
      <c r="B18" s="45" t="s">
        <v>29</v>
      </c>
      <c r="C18" s="75" t="s">
        <v>41</v>
      </c>
      <c r="D18" s="75" t="s">
        <v>43</v>
      </c>
      <c r="E18" s="75"/>
      <c r="F18" s="76"/>
      <c r="G18" s="76"/>
      <c r="H18" s="76">
        <v>120</v>
      </c>
      <c r="I18" s="76"/>
      <c r="J18" s="76">
        <v>7</v>
      </c>
      <c r="K18" s="77"/>
      <c r="L18" s="77"/>
      <c r="M18" s="77">
        <v>120</v>
      </c>
      <c r="N18" s="77"/>
      <c r="O18" s="77">
        <v>7</v>
      </c>
      <c r="P18" s="78"/>
      <c r="Q18" s="78"/>
      <c r="R18" s="78">
        <v>90</v>
      </c>
      <c r="S18" s="78"/>
      <c r="T18" s="78">
        <v>5</v>
      </c>
      <c r="U18" s="60"/>
      <c r="V18" s="60"/>
      <c r="W18" s="60">
        <v>90</v>
      </c>
      <c r="X18" s="60"/>
      <c r="Y18" s="60">
        <v>5</v>
      </c>
      <c r="Z18" s="79"/>
      <c r="AA18" s="79"/>
      <c r="AB18" s="79">
        <v>90</v>
      </c>
      <c r="AC18" s="79"/>
      <c r="AD18" s="79">
        <v>7</v>
      </c>
      <c r="AE18" s="80"/>
      <c r="AF18" s="80"/>
      <c r="AG18" s="80"/>
      <c r="AH18" s="80"/>
      <c r="AI18" s="80"/>
      <c r="AJ18" s="75">
        <f>H18+M18+R18+W18+AB18+AG18</f>
        <v>510</v>
      </c>
      <c r="AK18" s="75">
        <f>J18+O18+T18+Y18+AD18+AI18</f>
        <v>31</v>
      </c>
    </row>
    <row r="19" spans="1:37" ht="42.75" customHeight="1" x14ac:dyDescent="0.25">
      <c r="A19" s="74">
        <v>7</v>
      </c>
      <c r="B19" s="47" t="s">
        <v>68</v>
      </c>
      <c r="C19" s="75"/>
      <c r="D19" s="75">
        <v>3.4</v>
      </c>
      <c r="E19" s="75"/>
      <c r="F19" s="76"/>
      <c r="G19" s="76"/>
      <c r="H19" s="76"/>
      <c r="I19" s="76"/>
      <c r="J19" s="76"/>
      <c r="K19" s="77"/>
      <c r="L19" s="77"/>
      <c r="M19" s="77"/>
      <c r="N19" s="77"/>
      <c r="O19" s="77"/>
      <c r="P19" s="78"/>
      <c r="Q19" s="78"/>
      <c r="R19" s="78">
        <v>30</v>
      </c>
      <c r="S19" s="78"/>
      <c r="T19" s="78">
        <v>2</v>
      </c>
      <c r="U19" s="60"/>
      <c r="V19" s="60"/>
      <c r="W19" s="60">
        <v>30</v>
      </c>
      <c r="X19" s="60"/>
      <c r="Y19" s="60">
        <v>2</v>
      </c>
      <c r="Z19" s="79"/>
      <c r="AA19" s="79"/>
      <c r="AB19" s="79"/>
      <c r="AC19" s="79"/>
      <c r="AD19" s="79"/>
      <c r="AE19" s="80"/>
      <c r="AF19" s="80"/>
      <c r="AG19" s="80"/>
      <c r="AH19" s="80"/>
      <c r="AI19" s="80"/>
      <c r="AJ19" s="75">
        <v>60</v>
      </c>
      <c r="AK19" s="75">
        <v>4</v>
      </c>
    </row>
    <row r="20" spans="1:37" ht="41.25" customHeight="1" x14ac:dyDescent="0.25">
      <c r="A20" s="74">
        <v>8</v>
      </c>
      <c r="B20" s="48" t="s">
        <v>69</v>
      </c>
      <c r="C20" s="75"/>
      <c r="D20" s="75">
        <v>5</v>
      </c>
      <c r="E20" s="75"/>
      <c r="F20" s="76"/>
      <c r="G20" s="76"/>
      <c r="H20" s="76"/>
      <c r="I20" s="76"/>
      <c r="J20" s="76"/>
      <c r="K20" s="77"/>
      <c r="L20" s="77"/>
      <c r="M20" s="77"/>
      <c r="N20" s="77"/>
      <c r="O20" s="77"/>
      <c r="P20" s="78"/>
      <c r="Q20" s="78"/>
      <c r="R20" s="78"/>
      <c r="S20" s="78"/>
      <c r="T20" s="78"/>
      <c r="U20" s="60"/>
      <c r="V20" s="60"/>
      <c r="W20" s="60"/>
      <c r="X20" s="60"/>
      <c r="Y20" s="60"/>
      <c r="Z20" s="79"/>
      <c r="AA20" s="79"/>
      <c r="AB20" s="79">
        <v>30</v>
      </c>
      <c r="AC20" s="79"/>
      <c r="AD20" s="79">
        <v>4</v>
      </c>
      <c r="AE20" s="80"/>
      <c r="AF20" s="80"/>
      <c r="AG20" s="80"/>
      <c r="AH20" s="80"/>
      <c r="AI20" s="80"/>
      <c r="AJ20" s="75">
        <v>30</v>
      </c>
      <c r="AK20" s="75">
        <v>4</v>
      </c>
    </row>
    <row r="21" spans="1:37" ht="24.95" customHeight="1" x14ac:dyDescent="0.25">
      <c r="A21" s="134">
        <v>9</v>
      </c>
      <c r="B21" s="132" t="s">
        <v>44</v>
      </c>
      <c r="C21" s="75">
        <v>2</v>
      </c>
      <c r="D21" s="75"/>
      <c r="E21" s="75">
        <v>2</v>
      </c>
      <c r="F21" s="76"/>
      <c r="G21" s="76"/>
      <c r="H21" s="76"/>
      <c r="I21" s="76"/>
      <c r="J21" s="76"/>
      <c r="K21" s="77">
        <v>30</v>
      </c>
      <c r="L21" s="77"/>
      <c r="M21" s="77"/>
      <c r="N21" s="77"/>
      <c r="O21" s="77">
        <v>4</v>
      </c>
      <c r="P21" s="78"/>
      <c r="Q21" s="78"/>
      <c r="R21" s="78"/>
      <c r="S21" s="78"/>
      <c r="T21" s="78"/>
      <c r="U21" s="60"/>
      <c r="V21" s="60"/>
      <c r="W21" s="60"/>
      <c r="X21" s="60"/>
      <c r="Y21" s="60"/>
      <c r="Z21" s="79"/>
      <c r="AA21" s="79"/>
      <c r="AB21" s="79"/>
      <c r="AC21" s="79"/>
      <c r="AD21" s="79"/>
      <c r="AE21" s="80"/>
      <c r="AF21" s="80"/>
      <c r="AG21" s="80"/>
      <c r="AH21" s="80"/>
      <c r="AI21" s="80"/>
      <c r="AJ21" s="75">
        <v>30</v>
      </c>
      <c r="AK21" s="75">
        <v>4</v>
      </c>
    </row>
    <row r="22" spans="1:37" ht="23.45" customHeight="1" x14ac:dyDescent="0.25">
      <c r="A22" s="135"/>
      <c r="B22" s="133"/>
      <c r="C22" s="75"/>
      <c r="D22" s="75">
        <v>2</v>
      </c>
      <c r="E22" s="75"/>
      <c r="F22" s="76"/>
      <c r="G22" s="76"/>
      <c r="H22" s="76"/>
      <c r="I22" s="76"/>
      <c r="J22" s="76"/>
      <c r="K22" s="77"/>
      <c r="L22" s="77"/>
      <c r="M22" s="77">
        <v>30</v>
      </c>
      <c r="N22" s="77"/>
      <c r="O22" s="77">
        <v>3</v>
      </c>
      <c r="P22" s="78"/>
      <c r="Q22" s="78"/>
      <c r="R22" s="78"/>
      <c r="S22" s="78"/>
      <c r="T22" s="78"/>
      <c r="U22" s="60"/>
      <c r="V22" s="60"/>
      <c r="W22" s="60"/>
      <c r="X22" s="60"/>
      <c r="Y22" s="60"/>
      <c r="Z22" s="79"/>
      <c r="AA22" s="79"/>
      <c r="AB22" s="79"/>
      <c r="AC22" s="79"/>
      <c r="AD22" s="79"/>
      <c r="AE22" s="80"/>
      <c r="AF22" s="80"/>
      <c r="AG22" s="80"/>
      <c r="AH22" s="80"/>
      <c r="AI22" s="80"/>
      <c r="AJ22" s="75">
        <f>H22+M22+R22+W22+AB22+AG22+K22</f>
        <v>30</v>
      </c>
      <c r="AK22" s="75">
        <f t="shared" ref="AK22:AK36" si="3">J22+O22+T22+Y22+AD22+AI22</f>
        <v>3</v>
      </c>
    </row>
    <row r="23" spans="1:37" ht="29.45" customHeight="1" x14ac:dyDescent="0.25">
      <c r="A23" s="81">
        <v>10</v>
      </c>
      <c r="B23" s="46" t="s">
        <v>28</v>
      </c>
      <c r="C23" s="75"/>
      <c r="D23" s="75">
        <v>5</v>
      </c>
      <c r="E23" s="75"/>
      <c r="F23" s="76"/>
      <c r="G23" s="76"/>
      <c r="H23" s="76"/>
      <c r="I23" s="76"/>
      <c r="J23" s="76"/>
      <c r="K23" s="77"/>
      <c r="L23" s="77"/>
      <c r="M23" s="77"/>
      <c r="N23" s="77"/>
      <c r="O23" s="77"/>
      <c r="P23" s="78"/>
      <c r="Q23" s="78"/>
      <c r="R23" s="78"/>
      <c r="S23" s="78"/>
      <c r="T23" s="78"/>
      <c r="U23" s="60"/>
      <c r="V23" s="60"/>
      <c r="W23" s="60"/>
      <c r="X23" s="60"/>
      <c r="Y23" s="60"/>
      <c r="Z23" s="79"/>
      <c r="AA23" s="79"/>
      <c r="AB23" s="79">
        <v>30</v>
      </c>
      <c r="AC23" s="79"/>
      <c r="AD23" s="79">
        <v>3</v>
      </c>
      <c r="AE23" s="80"/>
      <c r="AF23" s="80"/>
      <c r="AG23" s="80"/>
      <c r="AH23" s="80"/>
      <c r="AI23" s="80"/>
      <c r="AJ23" s="75">
        <f>H23+M23+R23+W23+AB23+AG23+Z23</f>
        <v>30</v>
      </c>
      <c r="AK23" s="75">
        <f t="shared" si="3"/>
        <v>3</v>
      </c>
    </row>
    <row r="24" spans="1:37" ht="23.1" customHeight="1" x14ac:dyDescent="0.25">
      <c r="A24" s="138">
        <v>11</v>
      </c>
      <c r="B24" s="136" t="s">
        <v>32</v>
      </c>
      <c r="C24" s="21">
        <v>1</v>
      </c>
      <c r="D24" s="21"/>
      <c r="E24" s="21">
        <v>1</v>
      </c>
      <c r="F24" s="22">
        <v>30</v>
      </c>
      <c r="G24" s="22"/>
      <c r="H24" s="22"/>
      <c r="I24" s="22"/>
      <c r="J24" s="22">
        <v>4</v>
      </c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7"/>
      <c r="AF24" s="27"/>
      <c r="AG24" s="27"/>
      <c r="AH24" s="27"/>
      <c r="AI24" s="27"/>
      <c r="AJ24" s="75">
        <f>H24+M24+R24+W24+AB24+AG24+F24</f>
        <v>30</v>
      </c>
      <c r="AK24" s="75">
        <f t="shared" si="3"/>
        <v>4</v>
      </c>
    </row>
    <row r="25" spans="1:37" ht="24.6" customHeight="1" x14ac:dyDescent="0.25">
      <c r="A25" s="139"/>
      <c r="B25" s="137"/>
      <c r="C25" s="21"/>
      <c r="D25" s="21">
        <v>1</v>
      </c>
      <c r="E25" s="21"/>
      <c r="F25" s="22"/>
      <c r="G25" s="22"/>
      <c r="H25" s="22">
        <v>30</v>
      </c>
      <c r="I25" s="22"/>
      <c r="J25" s="22">
        <v>3</v>
      </c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7"/>
      <c r="AF25" s="27"/>
      <c r="AG25" s="27"/>
      <c r="AH25" s="27"/>
      <c r="AI25" s="27"/>
      <c r="AJ25" s="75">
        <v>30</v>
      </c>
      <c r="AK25" s="75">
        <v>3</v>
      </c>
    </row>
    <row r="26" spans="1:37" ht="29.25" customHeight="1" x14ac:dyDescent="0.25">
      <c r="A26" s="82">
        <v>12</v>
      </c>
      <c r="B26" s="44" t="s">
        <v>56</v>
      </c>
      <c r="C26" s="21">
        <v>3</v>
      </c>
      <c r="D26" s="21">
        <v>3</v>
      </c>
      <c r="E26" s="21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4"/>
      <c r="Q26" s="24">
        <v>30</v>
      </c>
      <c r="R26" s="24"/>
      <c r="S26" s="24"/>
      <c r="T26" s="24">
        <v>4</v>
      </c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7"/>
      <c r="AF26" s="27"/>
      <c r="AG26" s="27"/>
      <c r="AH26" s="27"/>
      <c r="AI26" s="27"/>
      <c r="AJ26" s="75">
        <v>30</v>
      </c>
      <c r="AK26" s="75">
        <v>4</v>
      </c>
    </row>
    <row r="27" spans="1:37" ht="28.5" customHeight="1" x14ac:dyDescent="0.25">
      <c r="A27" s="82">
        <v>13</v>
      </c>
      <c r="B27" s="44" t="s">
        <v>57</v>
      </c>
      <c r="C27" s="21"/>
      <c r="D27" s="21">
        <v>4</v>
      </c>
      <c r="E27" s="21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5"/>
      <c r="V27" s="25">
        <v>30</v>
      </c>
      <c r="W27" s="25"/>
      <c r="X27" s="25"/>
      <c r="Y27" s="25">
        <v>3</v>
      </c>
      <c r="Z27" s="26"/>
      <c r="AA27" s="26"/>
      <c r="AB27" s="26"/>
      <c r="AC27" s="26"/>
      <c r="AD27" s="26"/>
      <c r="AE27" s="27"/>
      <c r="AF27" s="27"/>
      <c r="AG27" s="27"/>
      <c r="AH27" s="27"/>
      <c r="AI27" s="27"/>
      <c r="AJ27" s="75">
        <v>30</v>
      </c>
      <c r="AK27" s="75">
        <f t="shared" si="3"/>
        <v>3</v>
      </c>
    </row>
    <row r="28" spans="1:37" ht="28.5" customHeight="1" x14ac:dyDescent="0.25">
      <c r="A28" s="82">
        <v>14</v>
      </c>
      <c r="B28" s="44" t="s">
        <v>35</v>
      </c>
      <c r="C28" s="83"/>
      <c r="D28" s="21">
        <v>6</v>
      </c>
      <c r="E28" s="21"/>
      <c r="F28" s="22"/>
      <c r="G28" s="22"/>
      <c r="H28" s="22"/>
      <c r="I28" s="22"/>
      <c r="J28" s="22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7"/>
      <c r="AF28" s="27">
        <v>15</v>
      </c>
      <c r="AG28" s="27"/>
      <c r="AH28" s="27"/>
      <c r="AI28" s="27">
        <v>3</v>
      </c>
      <c r="AJ28" s="75">
        <v>15</v>
      </c>
      <c r="AK28" s="75">
        <f t="shared" si="3"/>
        <v>3</v>
      </c>
    </row>
    <row r="29" spans="1:37" ht="27.75" customHeight="1" x14ac:dyDescent="0.25">
      <c r="A29" s="82">
        <v>15</v>
      </c>
      <c r="B29" s="43" t="s">
        <v>78</v>
      </c>
      <c r="C29" s="83"/>
      <c r="D29" s="21">
        <v>4</v>
      </c>
      <c r="E29" s="21"/>
      <c r="F29" s="76"/>
      <c r="G29" s="76"/>
      <c r="H29" s="76"/>
      <c r="I29" s="76"/>
      <c r="J29" s="76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5"/>
      <c r="V29" s="25">
        <v>30</v>
      </c>
      <c r="W29" s="25"/>
      <c r="X29" s="25"/>
      <c r="Y29" s="25">
        <v>3</v>
      </c>
      <c r="Z29" s="26"/>
      <c r="AA29" s="26"/>
      <c r="AB29" s="26"/>
      <c r="AC29" s="26"/>
      <c r="AD29" s="26"/>
      <c r="AE29" s="27"/>
      <c r="AF29" s="27"/>
      <c r="AG29" s="27"/>
      <c r="AH29" s="27"/>
      <c r="AI29" s="27"/>
      <c r="AJ29" s="75">
        <v>30</v>
      </c>
      <c r="AK29" s="75">
        <f t="shared" si="3"/>
        <v>3</v>
      </c>
    </row>
    <row r="30" spans="1:37" ht="29.45" customHeight="1" x14ac:dyDescent="0.25">
      <c r="A30" s="84">
        <v>16</v>
      </c>
      <c r="B30" s="51" t="s">
        <v>54</v>
      </c>
      <c r="C30" s="75"/>
      <c r="D30" s="75">
        <v>3.4</v>
      </c>
      <c r="E30" s="85"/>
      <c r="F30" s="86"/>
      <c r="G30" s="87"/>
      <c r="H30" s="87"/>
      <c r="I30" s="87"/>
      <c r="J30" s="88"/>
      <c r="K30" s="89"/>
      <c r="L30" s="77"/>
      <c r="M30" s="77"/>
      <c r="N30" s="77"/>
      <c r="O30" s="77"/>
      <c r="P30" s="78"/>
      <c r="Q30" s="78"/>
      <c r="R30" s="78">
        <v>30</v>
      </c>
      <c r="S30" s="78"/>
      <c r="T30" s="78">
        <v>2</v>
      </c>
      <c r="U30" s="60"/>
      <c r="V30" s="60"/>
      <c r="W30" s="60">
        <v>30</v>
      </c>
      <c r="X30" s="60"/>
      <c r="Y30" s="60">
        <v>2</v>
      </c>
      <c r="Z30" s="79"/>
      <c r="AA30" s="79"/>
      <c r="AB30" s="79"/>
      <c r="AC30" s="79"/>
      <c r="AD30" s="79"/>
      <c r="AE30" s="80"/>
      <c r="AF30" s="80"/>
      <c r="AG30" s="80"/>
      <c r="AH30" s="80"/>
      <c r="AI30" s="80"/>
      <c r="AJ30" s="75">
        <v>60</v>
      </c>
      <c r="AK30" s="75">
        <v>4</v>
      </c>
    </row>
    <row r="31" spans="1:37" ht="24.6" customHeight="1" x14ac:dyDescent="0.25">
      <c r="A31" s="145">
        <v>17</v>
      </c>
      <c r="B31" s="140" t="s">
        <v>60</v>
      </c>
      <c r="C31" s="90">
        <v>1</v>
      </c>
      <c r="D31" s="75"/>
      <c r="E31" s="75">
        <v>1</v>
      </c>
      <c r="F31" s="91">
        <v>30</v>
      </c>
      <c r="G31" s="92"/>
      <c r="H31" s="91"/>
      <c r="I31" s="92"/>
      <c r="J31" s="91">
        <v>3</v>
      </c>
      <c r="K31" s="77"/>
      <c r="L31" s="77"/>
      <c r="M31" s="77"/>
      <c r="N31" s="77"/>
      <c r="O31" s="77"/>
      <c r="P31" s="78"/>
      <c r="Q31" s="78"/>
      <c r="R31" s="78"/>
      <c r="S31" s="78"/>
      <c r="T31" s="78"/>
      <c r="U31" s="60"/>
      <c r="V31" s="60"/>
      <c r="W31" s="60"/>
      <c r="X31" s="60"/>
      <c r="Y31" s="60"/>
      <c r="Z31" s="79"/>
      <c r="AA31" s="79"/>
      <c r="AB31" s="79"/>
      <c r="AC31" s="79"/>
      <c r="AD31" s="79"/>
      <c r="AE31" s="80"/>
      <c r="AF31" s="80"/>
      <c r="AG31" s="80"/>
      <c r="AH31" s="80"/>
      <c r="AI31" s="80"/>
      <c r="AJ31" s="75">
        <v>30</v>
      </c>
      <c r="AK31" s="75">
        <v>3</v>
      </c>
    </row>
    <row r="32" spans="1:37" ht="21.95" customHeight="1" x14ac:dyDescent="0.25">
      <c r="A32" s="146"/>
      <c r="B32" s="144"/>
      <c r="C32" s="83"/>
      <c r="D32" s="21">
        <v>1</v>
      </c>
      <c r="E32" s="21"/>
      <c r="F32" s="57"/>
      <c r="G32" s="57"/>
      <c r="H32" s="57">
        <v>30</v>
      </c>
      <c r="I32" s="57"/>
      <c r="J32" s="57">
        <v>2</v>
      </c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7"/>
      <c r="AF32" s="27"/>
      <c r="AG32" s="27"/>
      <c r="AH32" s="27"/>
      <c r="AI32" s="27"/>
      <c r="AJ32" s="75">
        <v>30</v>
      </c>
      <c r="AK32" s="75">
        <v>2</v>
      </c>
    </row>
    <row r="33" spans="1:37" ht="28.5" customHeight="1" x14ac:dyDescent="0.25">
      <c r="A33" s="93">
        <v>18</v>
      </c>
      <c r="B33" s="40" t="s">
        <v>59</v>
      </c>
      <c r="C33" s="55"/>
      <c r="D33" s="55">
        <v>2</v>
      </c>
      <c r="E33" s="56"/>
      <c r="F33" s="57"/>
      <c r="G33" s="57"/>
      <c r="H33" s="57"/>
      <c r="I33" s="57"/>
      <c r="J33" s="57"/>
      <c r="K33" s="58"/>
      <c r="L33" s="58"/>
      <c r="M33" s="58">
        <v>30</v>
      </c>
      <c r="N33" s="58"/>
      <c r="O33" s="58">
        <v>3</v>
      </c>
      <c r="P33" s="59"/>
      <c r="Q33" s="59"/>
      <c r="R33" s="59"/>
      <c r="S33" s="59"/>
      <c r="T33" s="59"/>
      <c r="U33" s="25"/>
      <c r="V33" s="25"/>
      <c r="W33" s="25"/>
      <c r="X33" s="25"/>
      <c r="Y33" s="25"/>
      <c r="Z33" s="61"/>
      <c r="AA33" s="61"/>
      <c r="AB33" s="61"/>
      <c r="AC33" s="61"/>
      <c r="AD33" s="61"/>
      <c r="AE33" s="62"/>
      <c r="AF33" s="62"/>
      <c r="AG33" s="62"/>
      <c r="AH33" s="62"/>
      <c r="AI33" s="62"/>
      <c r="AJ33" s="56">
        <f>F33+G33+H33+I33+K33+L33+N33+M33+P33+Q33+R33+S33+U33+V33+W33+X33+Z33+AA33+AB33+AC33+AE33+AF33+AG33+AH33</f>
        <v>30</v>
      </c>
      <c r="AK33" s="75">
        <f t="shared" si="3"/>
        <v>3</v>
      </c>
    </row>
    <row r="34" spans="1:37" ht="27" customHeight="1" x14ac:dyDescent="0.25">
      <c r="A34" s="93">
        <v>19</v>
      </c>
      <c r="B34" s="94" t="s">
        <v>58</v>
      </c>
      <c r="C34" s="55"/>
      <c r="D34" s="55">
        <v>2</v>
      </c>
      <c r="E34" s="56"/>
      <c r="F34" s="22"/>
      <c r="G34" s="22"/>
      <c r="H34" s="22"/>
      <c r="I34" s="22"/>
      <c r="J34" s="22"/>
      <c r="K34" s="23"/>
      <c r="L34" s="23">
        <v>30</v>
      </c>
      <c r="M34" s="23"/>
      <c r="N34" s="23"/>
      <c r="O34" s="23">
        <v>3</v>
      </c>
      <c r="P34" s="59"/>
      <c r="Q34" s="59"/>
      <c r="R34" s="59"/>
      <c r="S34" s="59"/>
      <c r="T34" s="59"/>
      <c r="U34" s="25"/>
      <c r="V34" s="25"/>
      <c r="W34" s="25"/>
      <c r="X34" s="25"/>
      <c r="Y34" s="25"/>
      <c r="Z34" s="61"/>
      <c r="AA34" s="61"/>
      <c r="AB34" s="61"/>
      <c r="AC34" s="61"/>
      <c r="AD34" s="61"/>
      <c r="AE34" s="62"/>
      <c r="AF34" s="62"/>
      <c r="AG34" s="62"/>
      <c r="AH34" s="62"/>
      <c r="AI34" s="62"/>
      <c r="AJ34" s="56">
        <v>30</v>
      </c>
      <c r="AK34" s="75">
        <v>3</v>
      </c>
    </row>
    <row r="35" spans="1:37" ht="22.5" customHeight="1" x14ac:dyDescent="0.25">
      <c r="A35" s="142">
        <v>20</v>
      </c>
      <c r="B35" s="140" t="s">
        <v>39</v>
      </c>
      <c r="C35" s="95">
        <v>3</v>
      </c>
      <c r="D35" s="55"/>
      <c r="E35" s="96"/>
      <c r="F35" s="22"/>
      <c r="G35" s="22"/>
      <c r="H35" s="22"/>
      <c r="I35" s="22"/>
      <c r="J35" s="22"/>
      <c r="K35" s="23"/>
      <c r="L35" s="23"/>
      <c r="M35" s="23"/>
      <c r="N35" s="23"/>
      <c r="O35" s="23"/>
      <c r="P35" s="97">
        <v>30</v>
      </c>
      <c r="Q35" s="59"/>
      <c r="R35" s="97"/>
      <c r="S35" s="59"/>
      <c r="T35" s="97">
        <v>3</v>
      </c>
      <c r="U35" s="25"/>
      <c r="V35" s="25"/>
      <c r="W35" s="25"/>
      <c r="X35" s="25"/>
      <c r="Y35" s="25"/>
      <c r="Z35" s="98"/>
      <c r="AA35" s="61"/>
      <c r="AB35" s="98"/>
      <c r="AC35" s="61"/>
      <c r="AD35" s="98"/>
      <c r="AE35" s="62"/>
      <c r="AF35" s="99"/>
      <c r="AG35" s="62"/>
      <c r="AH35" s="99"/>
      <c r="AI35" s="62"/>
      <c r="AJ35" s="96">
        <v>30</v>
      </c>
      <c r="AK35" s="75">
        <v>3</v>
      </c>
    </row>
    <row r="36" spans="1:37" ht="22.5" customHeight="1" x14ac:dyDescent="0.25">
      <c r="A36" s="143"/>
      <c r="B36" s="141"/>
      <c r="C36" s="100"/>
      <c r="D36" s="101">
        <v>2.2999999999999998</v>
      </c>
      <c r="E36" s="21"/>
      <c r="F36" s="22"/>
      <c r="G36" s="22"/>
      <c r="H36" s="22"/>
      <c r="I36" s="22"/>
      <c r="J36" s="22"/>
      <c r="K36" s="23"/>
      <c r="L36" s="23"/>
      <c r="M36" s="23">
        <v>30</v>
      </c>
      <c r="N36" s="23"/>
      <c r="O36" s="23">
        <v>3</v>
      </c>
      <c r="P36" s="24"/>
      <c r="Q36" s="102"/>
      <c r="R36" s="24">
        <v>30</v>
      </c>
      <c r="S36" s="102"/>
      <c r="T36" s="24">
        <v>2</v>
      </c>
      <c r="U36" s="25"/>
      <c r="V36" s="25"/>
      <c r="W36" s="25"/>
      <c r="X36" s="25"/>
      <c r="Y36" s="25"/>
      <c r="Z36" s="26"/>
      <c r="AA36" s="103"/>
      <c r="AB36" s="26"/>
      <c r="AC36" s="103"/>
      <c r="AD36" s="26"/>
      <c r="AE36" s="104"/>
      <c r="AF36" s="27"/>
      <c r="AG36" s="104"/>
      <c r="AH36" s="27"/>
      <c r="AI36" s="104"/>
      <c r="AJ36" s="105">
        <v>60</v>
      </c>
      <c r="AK36" s="75">
        <f t="shared" si="3"/>
        <v>5</v>
      </c>
    </row>
    <row r="37" spans="1:37" ht="16.5" customHeight="1" x14ac:dyDescent="0.25">
      <c r="A37" s="173" t="s">
        <v>31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</row>
    <row r="38" spans="1:37" ht="27.6" customHeight="1" x14ac:dyDescent="0.25">
      <c r="A38" s="106">
        <v>21</v>
      </c>
      <c r="B38" s="20" t="s">
        <v>40</v>
      </c>
      <c r="C38" s="21"/>
      <c r="D38" s="21">
        <v>3</v>
      </c>
      <c r="E38" s="21"/>
      <c r="F38" s="22"/>
      <c r="G38" s="22"/>
      <c r="H38" s="22"/>
      <c r="I38" s="22"/>
      <c r="J38" s="22"/>
      <c r="K38" s="23"/>
      <c r="L38" s="23"/>
      <c r="M38" s="23"/>
      <c r="N38" s="23"/>
      <c r="O38" s="23"/>
      <c r="P38" s="24">
        <v>30</v>
      </c>
      <c r="Q38" s="24"/>
      <c r="R38" s="24"/>
      <c r="S38" s="24"/>
      <c r="T38" s="24">
        <v>3</v>
      </c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7"/>
      <c r="AF38" s="27"/>
      <c r="AG38" s="27"/>
      <c r="AH38" s="27"/>
      <c r="AI38" s="27"/>
      <c r="AJ38" s="21">
        <v>30</v>
      </c>
      <c r="AK38" s="21">
        <v>3</v>
      </c>
    </row>
    <row r="39" spans="1:37" ht="27" customHeight="1" x14ac:dyDescent="0.25">
      <c r="A39" s="107">
        <v>22</v>
      </c>
      <c r="B39" s="20" t="s">
        <v>61</v>
      </c>
      <c r="C39" s="21">
        <v>4</v>
      </c>
      <c r="D39" s="21">
        <v>3</v>
      </c>
      <c r="E39" s="21"/>
      <c r="F39" s="22"/>
      <c r="G39" s="22"/>
      <c r="H39" s="22"/>
      <c r="I39" s="22"/>
      <c r="J39" s="22"/>
      <c r="K39" s="23"/>
      <c r="L39" s="23"/>
      <c r="M39" s="23"/>
      <c r="N39" s="23"/>
      <c r="O39" s="23"/>
      <c r="P39" s="24"/>
      <c r="Q39" s="24">
        <v>30</v>
      </c>
      <c r="R39" s="24"/>
      <c r="S39" s="42"/>
      <c r="T39" s="24">
        <v>2</v>
      </c>
      <c r="U39" s="25"/>
      <c r="V39" s="25"/>
      <c r="W39" s="25"/>
      <c r="X39" s="25"/>
      <c r="Y39" s="25">
        <v>2</v>
      </c>
      <c r="Z39" s="26"/>
      <c r="AA39" s="26"/>
      <c r="AB39" s="26"/>
      <c r="AC39" s="26"/>
      <c r="AD39" s="26"/>
      <c r="AE39" s="27"/>
      <c r="AF39" s="27"/>
      <c r="AG39" s="27"/>
      <c r="AH39" s="27"/>
      <c r="AI39" s="27"/>
      <c r="AJ39" s="21">
        <v>30</v>
      </c>
      <c r="AK39" s="21">
        <v>4</v>
      </c>
    </row>
    <row r="40" spans="1:37" ht="27" customHeight="1" x14ac:dyDescent="0.25">
      <c r="A40" s="93">
        <v>23</v>
      </c>
      <c r="B40" s="20" t="s">
        <v>62</v>
      </c>
      <c r="C40" s="21"/>
      <c r="D40" s="21">
        <v>4</v>
      </c>
      <c r="E40" s="21"/>
      <c r="F40" s="22"/>
      <c r="G40" s="22"/>
      <c r="H40" s="22"/>
      <c r="I40" s="22"/>
      <c r="J40" s="22"/>
      <c r="K40" s="23"/>
      <c r="L40" s="23"/>
      <c r="M40" s="23"/>
      <c r="N40" s="23"/>
      <c r="O40" s="23"/>
      <c r="P40" s="24"/>
      <c r="Q40" s="24"/>
      <c r="R40" s="24"/>
      <c r="S40" s="42"/>
      <c r="T40" s="42"/>
      <c r="U40" s="25">
        <v>30</v>
      </c>
      <c r="V40" s="25"/>
      <c r="W40" s="25"/>
      <c r="X40" s="25"/>
      <c r="Y40" s="25">
        <v>3</v>
      </c>
      <c r="Z40" s="26"/>
      <c r="AA40" s="26"/>
      <c r="AB40" s="26"/>
      <c r="AC40" s="26"/>
      <c r="AD40" s="26"/>
      <c r="AE40" s="27"/>
      <c r="AF40" s="27"/>
      <c r="AG40" s="27"/>
      <c r="AH40" s="27"/>
      <c r="AI40" s="27"/>
      <c r="AJ40" s="21">
        <f t="shared" ref="AJ40" si="4">SUM(F40:H40,K40:M40,P40:R40,U40:W40,AE40:AG40)</f>
        <v>30</v>
      </c>
      <c r="AK40" s="21">
        <v>3</v>
      </c>
    </row>
    <row r="41" spans="1:37" ht="22.5" customHeight="1" x14ac:dyDescent="0.25">
      <c r="A41" s="106">
        <v>24</v>
      </c>
      <c r="B41" s="20" t="s">
        <v>42</v>
      </c>
      <c r="C41" s="21"/>
      <c r="D41" s="21">
        <v>5</v>
      </c>
      <c r="E41" s="21"/>
      <c r="F41" s="22"/>
      <c r="G41" s="22"/>
      <c r="H41" s="22"/>
      <c r="I41" s="22"/>
      <c r="J41" s="22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5"/>
      <c r="V41" s="25"/>
      <c r="W41" s="25"/>
      <c r="X41" s="25"/>
      <c r="Y41" s="25"/>
      <c r="Z41" s="26"/>
      <c r="AA41" s="26">
        <v>30</v>
      </c>
      <c r="AB41" s="26"/>
      <c r="AC41" s="26"/>
      <c r="AD41" s="26">
        <v>3</v>
      </c>
      <c r="AE41" s="27"/>
      <c r="AF41" s="27"/>
      <c r="AG41" s="27"/>
      <c r="AH41" s="27"/>
      <c r="AI41" s="27"/>
      <c r="AJ41" s="21">
        <v>30</v>
      </c>
      <c r="AK41" s="21">
        <v>3</v>
      </c>
    </row>
    <row r="42" spans="1:37" ht="36" customHeight="1" x14ac:dyDescent="0.25">
      <c r="A42" s="108"/>
      <c r="B42" s="28" t="s">
        <v>34</v>
      </c>
      <c r="C42" s="28"/>
      <c r="D42" s="28"/>
      <c r="E42" s="29"/>
      <c r="F42" s="30">
        <f t="shared" ref="F42:AK42" si="5">SUM(F16,F18:F36,F38:F41)</f>
        <v>90</v>
      </c>
      <c r="G42" s="30">
        <f t="shared" si="5"/>
        <v>0</v>
      </c>
      <c r="H42" s="30">
        <f t="shared" si="5"/>
        <v>180</v>
      </c>
      <c r="I42" s="30">
        <f t="shared" si="5"/>
        <v>0</v>
      </c>
      <c r="J42" s="30">
        <f t="shared" si="5"/>
        <v>21</v>
      </c>
      <c r="K42" s="30">
        <f t="shared" si="5"/>
        <v>30</v>
      </c>
      <c r="L42" s="30">
        <f t="shared" si="5"/>
        <v>30</v>
      </c>
      <c r="M42" s="30">
        <f t="shared" si="5"/>
        <v>270</v>
      </c>
      <c r="N42" s="30">
        <f t="shared" si="5"/>
        <v>0</v>
      </c>
      <c r="O42" s="30">
        <f t="shared" si="5"/>
        <v>27</v>
      </c>
      <c r="P42" s="30">
        <f t="shared" si="5"/>
        <v>60</v>
      </c>
      <c r="Q42" s="30">
        <f t="shared" si="5"/>
        <v>60</v>
      </c>
      <c r="R42" s="30">
        <f t="shared" si="5"/>
        <v>270</v>
      </c>
      <c r="S42" s="30">
        <f t="shared" si="5"/>
        <v>0</v>
      </c>
      <c r="T42" s="30">
        <f t="shared" si="5"/>
        <v>27</v>
      </c>
      <c r="U42" s="30">
        <f t="shared" si="5"/>
        <v>30</v>
      </c>
      <c r="V42" s="30">
        <f t="shared" si="5"/>
        <v>60</v>
      </c>
      <c r="W42" s="30">
        <f t="shared" si="5"/>
        <v>150</v>
      </c>
      <c r="X42" s="30">
        <f t="shared" si="5"/>
        <v>0</v>
      </c>
      <c r="Y42" s="30">
        <f t="shared" si="5"/>
        <v>20</v>
      </c>
      <c r="Z42" s="30">
        <f t="shared" si="5"/>
        <v>0</v>
      </c>
      <c r="AA42" s="30">
        <f t="shared" si="5"/>
        <v>30</v>
      </c>
      <c r="AB42" s="30">
        <f t="shared" si="5"/>
        <v>150</v>
      </c>
      <c r="AC42" s="30">
        <f t="shared" si="5"/>
        <v>30</v>
      </c>
      <c r="AD42" s="30">
        <f t="shared" si="5"/>
        <v>20</v>
      </c>
      <c r="AE42" s="30">
        <f t="shared" si="5"/>
        <v>30</v>
      </c>
      <c r="AF42" s="30">
        <f t="shared" si="5"/>
        <v>15</v>
      </c>
      <c r="AG42" s="30">
        <f t="shared" si="5"/>
        <v>0</v>
      </c>
      <c r="AH42" s="30">
        <f t="shared" si="5"/>
        <v>30</v>
      </c>
      <c r="AI42" s="30">
        <f t="shared" si="5"/>
        <v>23</v>
      </c>
      <c r="AJ42" s="30">
        <f t="shared" si="5"/>
        <v>1515</v>
      </c>
      <c r="AK42" s="30">
        <f t="shared" si="5"/>
        <v>138</v>
      </c>
    </row>
    <row r="43" spans="1:37" ht="19.5" customHeight="1" x14ac:dyDescent="0.25">
      <c r="A43" s="108"/>
      <c r="B43" s="170" t="s">
        <v>79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2"/>
    </row>
    <row r="44" spans="1:37" ht="26.45" customHeight="1" x14ac:dyDescent="0.25">
      <c r="A44" s="109">
        <v>25</v>
      </c>
      <c r="B44" s="110" t="s">
        <v>71</v>
      </c>
      <c r="C44" s="55"/>
      <c r="D44" s="55">
        <v>1</v>
      </c>
      <c r="E44" s="56"/>
      <c r="F44" s="57">
        <v>30</v>
      </c>
      <c r="G44" s="57"/>
      <c r="H44" s="57"/>
      <c r="I44" s="57"/>
      <c r="J44" s="57">
        <v>2</v>
      </c>
      <c r="K44" s="58"/>
      <c r="L44" s="58"/>
      <c r="M44" s="58"/>
      <c r="N44" s="58"/>
      <c r="O44" s="58"/>
      <c r="P44" s="59"/>
      <c r="Q44" s="59"/>
      <c r="R44" s="59"/>
      <c r="S44" s="59"/>
      <c r="T44" s="59"/>
      <c r="U44" s="111"/>
      <c r="V44" s="111"/>
      <c r="W44" s="111"/>
      <c r="X44" s="111"/>
      <c r="Y44" s="111"/>
      <c r="Z44" s="61"/>
      <c r="AA44" s="61"/>
      <c r="AB44" s="61"/>
      <c r="AC44" s="61"/>
      <c r="AD44" s="61"/>
      <c r="AE44" s="62"/>
      <c r="AF44" s="62"/>
      <c r="AG44" s="62"/>
      <c r="AH44" s="62"/>
      <c r="AI44" s="62"/>
      <c r="AJ44" s="56">
        <f t="shared" ref="AJ44:AJ47" si="6">F44+G44+H44+I44+K44+L44+N44+M44+P44+Q44+R44+S44+U44+V44+W44+X44+Z44+AA44+AB44+AC44+AE44+AF44+AG44+AH44</f>
        <v>30</v>
      </c>
      <c r="AK44" s="56">
        <f t="shared" ref="AK44:AK47" si="7">J44+O44+T44+Y44+AD44+AI44</f>
        <v>2</v>
      </c>
    </row>
    <row r="45" spans="1:37" ht="24.95" customHeight="1" x14ac:dyDescent="0.25">
      <c r="A45" s="109">
        <v>26</v>
      </c>
      <c r="B45" s="110" t="s">
        <v>72</v>
      </c>
      <c r="C45" s="55">
        <v>1</v>
      </c>
      <c r="D45" s="55"/>
      <c r="E45" s="56">
        <v>1</v>
      </c>
      <c r="F45" s="57">
        <v>30</v>
      </c>
      <c r="G45" s="57"/>
      <c r="H45" s="57"/>
      <c r="I45" s="57"/>
      <c r="J45" s="57">
        <v>3</v>
      </c>
      <c r="K45" s="58"/>
      <c r="L45" s="58"/>
      <c r="M45" s="58"/>
      <c r="N45" s="58"/>
      <c r="O45" s="58"/>
      <c r="P45" s="59"/>
      <c r="Q45" s="59"/>
      <c r="R45" s="59"/>
      <c r="S45" s="59"/>
      <c r="T45" s="59"/>
      <c r="U45" s="111"/>
      <c r="V45" s="111"/>
      <c r="W45" s="111"/>
      <c r="X45" s="111"/>
      <c r="Y45" s="111"/>
      <c r="Z45" s="61"/>
      <c r="AA45" s="61"/>
      <c r="AB45" s="61"/>
      <c r="AC45" s="61"/>
      <c r="AD45" s="61"/>
      <c r="AE45" s="62"/>
      <c r="AF45" s="62"/>
      <c r="AG45" s="62"/>
      <c r="AH45" s="62"/>
      <c r="AI45" s="62"/>
      <c r="AJ45" s="56">
        <f t="shared" si="6"/>
        <v>30</v>
      </c>
      <c r="AK45" s="56">
        <f t="shared" si="7"/>
        <v>3</v>
      </c>
    </row>
    <row r="46" spans="1:37" ht="22.5" customHeight="1" x14ac:dyDescent="0.25">
      <c r="A46" s="109">
        <v>27</v>
      </c>
      <c r="B46" s="110" t="s">
        <v>73</v>
      </c>
      <c r="C46" s="55"/>
      <c r="D46" s="55">
        <v>1</v>
      </c>
      <c r="E46" s="56"/>
      <c r="F46" s="57"/>
      <c r="G46" s="57">
        <v>30</v>
      </c>
      <c r="H46" s="57"/>
      <c r="I46" s="57"/>
      <c r="J46" s="57">
        <v>2</v>
      </c>
      <c r="K46" s="58"/>
      <c r="L46" s="58"/>
      <c r="M46" s="58"/>
      <c r="N46" s="58"/>
      <c r="O46" s="58"/>
      <c r="P46" s="59"/>
      <c r="Q46" s="59"/>
      <c r="R46" s="59"/>
      <c r="S46" s="59"/>
      <c r="T46" s="59"/>
      <c r="U46" s="111"/>
      <c r="V46" s="111"/>
      <c r="W46" s="111"/>
      <c r="X46" s="111"/>
      <c r="Y46" s="111"/>
      <c r="Z46" s="61"/>
      <c r="AA46" s="61"/>
      <c r="AB46" s="61"/>
      <c r="AC46" s="61"/>
      <c r="AD46" s="61"/>
      <c r="AE46" s="62"/>
      <c r="AF46" s="62"/>
      <c r="AG46" s="62"/>
      <c r="AH46" s="62"/>
      <c r="AI46" s="62"/>
      <c r="AJ46" s="56">
        <f t="shared" si="6"/>
        <v>30</v>
      </c>
      <c r="AK46" s="56">
        <f t="shared" si="7"/>
        <v>2</v>
      </c>
    </row>
    <row r="47" spans="1:37" ht="25.5" customHeight="1" x14ac:dyDescent="0.25">
      <c r="A47" s="109">
        <v>28</v>
      </c>
      <c r="B47" s="110" t="s">
        <v>74</v>
      </c>
      <c r="C47" s="55">
        <v>2</v>
      </c>
      <c r="D47" s="55"/>
      <c r="E47" s="56">
        <v>2</v>
      </c>
      <c r="F47" s="57"/>
      <c r="G47" s="57"/>
      <c r="H47" s="57"/>
      <c r="I47" s="57"/>
      <c r="J47" s="57"/>
      <c r="K47" s="58">
        <v>30</v>
      </c>
      <c r="L47" s="58"/>
      <c r="M47" s="58"/>
      <c r="N47" s="58"/>
      <c r="O47" s="58">
        <v>2</v>
      </c>
      <c r="P47" s="59"/>
      <c r="Q47" s="59"/>
      <c r="R47" s="59"/>
      <c r="S47" s="59"/>
      <c r="T47" s="59"/>
      <c r="U47" s="111"/>
      <c r="V47" s="111"/>
      <c r="W47" s="111"/>
      <c r="X47" s="111"/>
      <c r="Y47" s="111"/>
      <c r="Z47" s="61"/>
      <c r="AA47" s="61"/>
      <c r="AB47" s="61"/>
      <c r="AC47" s="61"/>
      <c r="AD47" s="61"/>
      <c r="AE47" s="62"/>
      <c r="AF47" s="62"/>
      <c r="AG47" s="62"/>
      <c r="AH47" s="62"/>
      <c r="AI47" s="62"/>
      <c r="AJ47" s="56">
        <f t="shared" si="6"/>
        <v>30</v>
      </c>
      <c r="AK47" s="56">
        <f t="shared" si="7"/>
        <v>2</v>
      </c>
    </row>
    <row r="48" spans="1:37" ht="27.75" customHeight="1" x14ac:dyDescent="0.25">
      <c r="A48" s="109">
        <v>29</v>
      </c>
      <c r="B48" s="110" t="s">
        <v>75</v>
      </c>
      <c r="C48" s="55"/>
      <c r="D48" s="55">
        <v>2</v>
      </c>
      <c r="E48" s="56"/>
      <c r="F48" s="57"/>
      <c r="G48" s="57"/>
      <c r="H48" s="57"/>
      <c r="I48" s="57"/>
      <c r="J48" s="57"/>
      <c r="K48" s="58"/>
      <c r="L48" s="58">
        <v>30</v>
      </c>
      <c r="M48" s="58"/>
      <c r="N48" s="58"/>
      <c r="O48" s="58">
        <v>2</v>
      </c>
      <c r="P48" s="59"/>
      <c r="Q48" s="59"/>
      <c r="R48" s="59"/>
      <c r="S48" s="59"/>
      <c r="T48" s="59"/>
      <c r="U48" s="111"/>
      <c r="V48" s="111"/>
      <c r="W48" s="111"/>
      <c r="X48" s="111"/>
      <c r="Y48" s="111"/>
      <c r="Z48" s="61"/>
      <c r="AA48" s="61"/>
      <c r="AB48" s="61"/>
      <c r="AC48" s="61"/>
      <c r="AD48" s="61"/>
      <c r="AE48" s="62"/>
      <c r="AF48" s="62"/>
      <c r="AG48" s="62"/>
      <c r="AH48" s="62"/>
      <c r="AI48" s="62"/>
      <c r="AJ48" s="56">
        <v>30</v>
      </c>
      <c r="AK48" s="56">
        <v>2</v>
      </c>
    </row>
    <row r="49" spans="1:95" ht="26.25" customHeight="1" x14ac:dyDescent="0.25">
      <c r="A49" s="109">
        <v>30</v>
      </c>
      <c r="B49" s="112" t="s">
        <v>76</v>
      </c>
      <c r="C49" s="55"/>
      <c r="D49" s="55">
        <v>2</v>
      </c>
      <c r="E49" s="56"/>
      <c r="F49" s="57"/>
      <c r="G49" s="57"/>
      <c r="H49" s="57"/>
      <c r="I49" s="57"/>
      <c r="J49" s="57"/>
      <c r="K49" s="58"/>
      <c r="L49" s="58">
        <v>15</v>
      </c>
      <c r="M49" s="58"/>
      <c r="N49" s="58"/>
      <c r="O49" s="58">
        <v>1</v>
      </c>
      <c r="P49" s="59"/>
      <c r="Q49" s="59"/>
      <c r="R49" s="59"/>
      <c r="S49" s="59"/>
      <c r="T49" s="59"/>
      <c r="U49" s="111"/>
      <c r="V49" s="111"/>
      <c r="W49" s="111"/>
      <c r="X49" s="111"/>
      <c r="Y49" s="111"/>
      <c r="Z49" s="61"/>
      <c r="AA49" s="61"/>
      <c r="AB49" s="61"/>
      <c r="AC49" s="61"/>
      <c r="AD49" s="61"/>
      <c r="AE49" s="62"/>
      <c r="AF49" s="62"/>
      <c r="AG49" s="62"/>
      <c r="AH49" s="62"/>
      <c r="AI49" s="62"/>
      <c r="AJ49" s="56">
        <v>15</v>
      </c>
      <c r="AK49" s="56">
        <v>1</v>
      </c>
    </row>
    <row r="50" spans="1:95" ht="27" customHeight="1" x14ac:dyDescent="0.25">
      <c r="A50" s="113"/>
      <c r="B50" s="41" t="s">
        <v>52</v>
      </c>
      <c r="C50" s="55"/>
      <c r="D50" s="55"/>
      <c r="E50" s="55"/>
      <c r="F50" s="114">
        <f>SUM(F44:F49)</f>
        <v>60</v>
      </c>
      <c r="G50" s="114">
        <f t="shared" ref="G50:AI50" si="8">SUM(G44:G49)</f>
        <v>30</v>
      </c>
      <c r="H50" s="114">
        <f t="shared" si="8"/>
        <v>0</v>
      </c>
      <c r="I50" s="114">
        <f t="shared" si="8"/>
        <v>0</v>
      </c>
      <c r="J50" s="114">
        <f t="shared" si="8"/>
        <v>7</v>
      </c>
      <c r="K50" s="114">
        <f t="shared" si="8"/>
        <v>30</v>
      </c>
      <c r="L50" s="114">
        <f t="shared" si="8"/>
        <v>45</v>
      </c>
      <c r="M50" s="114">
        <f t="shared" si="8"/>
        <v>0</v>
      </c>
      <c r="N50" s="114">
        <f t="shared" si="8"/>
        <v>0</v>
      </c>
      <c r="O50" s="114">
        <f t="shared" si="8"/>
        <v>5</v>
      </c>
      <c r="P50" s="114">
        <f t="shared" si="8"/>
        <v>0</v>
      </c>
      <c r="Q50" s="114">
        <f t="shared" si="8"/>
        <v>0</v>
      </c>
      <c r="R50" s="114">
        <f t="shared" si="8"/>
        <v>0</v>
      </c>
      <c r="S50" s="114">
        <f t="shared" si="8"/>
        <v>0</v>
      </c>
      <c r="T50" s="114">
        <f t="shared" si="8"/>
        <v>0</v>
      </c>
      <c r="U50" s="114">
        <f t="shared" si="8"/>
        <v>0</v>
      </c>
      <c r="V50" s="114">
        <f t="shared" si="8"/>
        <v>0</v>
      </c>
      <c r="W50" s="114">
        <f t="shared" si="8"/>
        <v>0</v>
      </c>
      <c r="X50" s="114">
        <f t="shared" si="8"/>
        <v>0</v>
      </c>
      <c r="Y50" s="114">
        <f t="shared" si="8"/>
        <v>0</v>
      </c>
      <c r="Z50" s="114">
        <f t="shared" si="8"/>
        <v>0</v>
      </c>
      <c r="AA50" s="114">
        <f t="shared" si="8"/>
        <v>0</v>
      </c>
      <c r="AB50" s="114">
        <f t="shared" si="8"/>
        <v>0</v>
      </c>
      <c r="AC50" s="114">
        <f t="shared" si="8"/>
        <v>0</v>
      </c>
      <c r="AD50" s="114">
        <f t="shared" si="8"/>
        <v>0</v>
      </c>
      <c r="AE50" s="114">
        <f t="shared" si="8"/>
        <v>0</v>
      </c>
      <c r="AF50" s="114">
        <f t="shared" si="8"/>
        <v>0</v>
      </c>
      <c r="AG50" s="114">
        <f t="shared" si="8"/>
        <v>0</v>
      </c>
      <c r="AH50" s="114">
        <f t="shared" si="8"/>
        <v>0</v>
      </c>
      <c r="AI50" s="114">
        <f t="shared" si="8"/>
        <v>0</v>
      </c>
      <c r="AJ50" s="55">
        <f>SUM(AJ44:AJ49)</f>
        <v>165</v>
      </c>
      <c r="AK50" s="55">
        <f>SUM(AK44:AK49)</f>
        <v>12</v>
      </c>
    </row>
    <row r="51" spans="1:95" ht="0.75" customHeight="1" x14ac:dyDescent="0.25">
      <c r="A51" s="115"/>
      <c r="B51" s="14"/>
      <c r="C51" s="95"/>
      <c r="D51" s="95"/>
      <c r="E51" s="95"/>
      <c r="F51" s="116"/>
      <c r="G51" s="116"/>
      <c r="H51" s="116"/>
      <c r="I51" s="116"/>
      <c r="J51" s="116"/>
      <c r="K51" s="117"/>
      <c r="L51" s="117"/>
      <c r="M51" s="117"/>
      <c r="N51" s="117"/>
      <c r="O51" s="117"/>
      <c r="P51" s="118"/>
      <c r="Q51" s="118"/>
      <c r="R51" s="118"/>
      <c r="S51" s="118"/>
      <c r="T51" s="118"/>
      <c r="U51" s="119"/>
      <c r="V51" s="119"/>
      <c r="W51" s="119"/>
      <c r="X51" s="119"/>
      <c r="Y51" s="119"/>
      <c r="Z51" s="120"/>
      <c r="AA51" s="120"/>
      <c r="AB51" s="120"/>
      <c r="AC51" s="120"/>
      <c r="AD51" s="120"/>
      <c r="AE51" s="121"/>
      <c r="AF51" s="121"/>
      <c r="AG51" s="121"/>
      <c r="AH51" s="121"/>
      <c r="AI51" s="121"/>
      <c r="AJ51" s="55"/>
      <c r="AK51" s="55"/>
    </row>
    <row r="52" spans="1:95" ht="27" customHeight="1" x14ac:dyDescent="0.25">
      <c r="A52" s="109">
        <v>31</v>
      </c>
      <c r="B52" s="122" t="s">
        <v>45</v>
      </c>
      <c r="C52" s="55"/>
      <c r="D52" s="55" t="s">
        <v>53</v>
      </c>
      <c r="E52" s="56"/>
      <c r="F52" s="57"/>
      <c r="G52" s="57"/>
      <c r="H52" s="57"/>
      <c r="I52" s="57"/>
      <c r="J52" s="57"/>
      <c r="K52" s="58"/>
      <c r="L52" s="58"/>
      <c r="M52" s="58"/>
      <c r="N52" s="58"/>
      <c r="O52" s="58"/>
      <c r="P52" s="59"/>
      <c r="Q52" s="59">
        <v>30</v>
      </c>
      <c r="R52" s="59"/>
      <c r="S52" s="59"/>
      <c r="T52" s="59">
        <v>2</v>
      </c>
      <c r="U52" s="111"/>
      <c r="V52" s="111"/>
      <c r="W52" s="111">
        <v>30</v>
      </c>
      <c r="X52" s="111"/>
      <c r="Y52" s="111">
        <v>2</v>
      </c>
      <c r="Z52" s="61"/>
      <c r="AA52" s="61"/>
      <c r="AB52" s="61">
        <v>30</v>
      </c>
      <c r="AC52" s="61"/>
      <c r="AD52" s="61">
        <v>3</v>
      </c>
      <c r="AE52" s="62"/>
      <c r="AF52" s="62"/>
      <c r="AG52" s="62"/>
      <c r="AH52" s="62"/>
      <c r="AI52" s="62"/>
      <c r="AJ52" s="56">
        <f t="shared" ref="AJ52:AJ56" si="9">F52+G52+H52+I52+K52+L52+N52+M52+P52+Q52+R52+S52+U52+V52+W52+X52+Z52+AA52+AB52+AC52+AE52+AF52+AG52+AH52</f>
        <v>90</v>
      </c>
      <c r="AK52" s="56">
        <f t="shared" ref="AK52:AK58" si="10">J52+O52+T52+Y52+AD52+AI52</f>
        <v>7</v>
      </c>
      <c r="AL52" s="12"/>
    </row>
    <row r="53" spans="1:95" ht="26.25" customHeight="1" x14ac:dyDescent="0.25">
      <c r="A53" s="109">
        <v>32</v>
      </c>
      <c r="B53" s="123" t="s">
        <v>66</v>
      </c>
      <c r="C53" s="55"/>
      <c r="D53" s="55">
        <v>3</v>
      </c>
      <c r="E53" s="63"/>
      <c r="F53" s="64"/>
      <c r="G53" s="64"/>
      <c r="H53" s="64"/>
      <c r="I53" s="64"/>
      <c r="J53" s="64"/>
      <c r="K53" s="65"/>
      <c r="L53" s="65"/>
      <c r="M53" s="65"/>
      <c r="N53" s="65"/>
      <c r="O53" s="65"/>
      <c r="P53" s="66"/>
      <c r="Q53" s="66"/>
      <c r="R53" s="66">
        <v>30</v>
      </c>
      <c r="S53" s="66"/>
      <c r="T53" s="66">
        <v>2</v>
      </c>
      <c r="U53" s="124"/>
      <c r="V53" s="124"/>
      <c r="W53" s="124"/>
      <c r="X53" s="124"/>
      <c r="Y53" s="124"/>
      <c r="Z53" s="67"/>
      <c r="AA53" s="67"/>
      <c r="AB53" s="67"/>
      <c r="AC53" s="67"/>
      <c r="AD53" s="67"/>
      <c r="AE53" s="68"/>
      <c r="AF53" s="68"/>
      <c r="AG53" s="68"/>
      <c r="AH53" s="68"/>
      <c r="AI53" s="68"/>
      <c r="AJ53" s="56">
        <f t="shared" si="9"/>
        <v>30</v>
      </c>
      <c r="AK53" s="56">
        <f t="shared" si="10"/>
        <v>2</v>
      </c>
    </row>
    <row r="54" spans="1:95" ht="25.5" customHeight="1" x14ac:dyDescent="0.25">
      <c r="A54" s="109">
        <v>33</v>
      </c>
      <c r="B54" s="123" t="s">
        <v>63</v>
      </c>
      <c r="C54" s="55"/>
      <c r="D54" s="55">
        <v>4</v>
      </c>
      <c r="E54" s="56"/>
      <c r="F54" s="57"/>
      <c r="G54" s="57"/>
      <c r="H54" s="57"/>
      <c r="I54" s="57"/>
      <c r="J54" s="57"/>
      <c r="K54" s="58"/>
      <c r="L54" s="58"/>
      <c r="M54" s="58"/>
      <c r="N54" s="58"/>
      <c r="O54" s="58"/>
      <c r="P54" s="59"/>
      <c r="Q54" s="59"/>
      <c r="R54" s="59"/>
      <c r="S54" s="59"/>
      <c r="T54" s="59"/>
      <c r="U54" s="111"/>
      <c r="V54" s="111"/>
      <c r="W54" s="111">
        <v>30</v>
      </c>
      <c r="X54" s="111"/>
      <c r="Y54" s="111">
        <v>2</v>
      </c>
      <c r="Z54" s="61"/>
      <c r="AA54" s="61"/>
      <c r="AB54" s="61"/>
      <c r="AC54" s="61"/>
      <c r="AD54" s="61"/>
      <c r="AE54" s="62"/>
      <c r="AF54" s="62"/>
      <c r="AG54" s="62"/>
      <c r="AH54" s="62"/>
      <c r="AI54" s="62"/>
      <c r="AJ54" s="56">
        <f t="shared" si="9"/>
        <v>30</v>
      </c>
      <c r="AK54" s="56">
        <f t="shared" si="10"/>
        <v>2</v>
      </c>
    </row>
    <row r="55" spans="1:95" ht="26.25" customHeight="1" x14ac:dyDescent="0.25">
      <c r="A55" s="109">
        <v>34</v>
      </c>
      <c r="B55" s="123" t="s">
        <v>64</v>
      </c>
      <c r="C55" s="55"/>
      <c r="D55" s="55">
        <v>5</v>
      </c>
      <c r="E55" s="56"/>
      <c r="F55" s="57"/>
      <c r="G55" s="57"/>
      <c r="H55" s="57"/>
      <c r="I55" s="57"/>
      <c r="J55" s="57"/>
      <c r="K55" s="58"/>
      <c r="L55" s="58"/>
      <c r="M55" s="58"/>
      <c r="N55" s="58"/>
      <c r="O55" s="58"/>
      <c r="P55" s="59"/>
      <c r="Q55" s="59"/>
      <c r="R55" s="59"/>
      <c r="S55" s="59"/>
      <c r="T55" s="59"/>
      <c r="U55" s="111"/>
      <c r="V55" s="111"/>
      <c r="W55" s="111"/>
      <c r="X55" s="111"/>
      <c r="Y55" s="111"/>
      <c r="Z55" s="61"/>
      <c r="AA55" s="61">
        <v>30</v>
      </c>
      <c r="AB55" s="61"/>
      <c r="AC55" s="61"/>
      <c r="AD55" s="61">
        <v>3</v>
      </c>
      <c r="AE55" s="62"/>
      <c r="AF55" s="62"/>
      <c r="AG55" s="62"/>
      <c r="AH55" s="62"/>
      <c r="AI55" s="62"/>
      <c r="AJ55" s="56">
        <f t="shared" si="9"/>
        <v>30</v>
      </c>
      <c r="AK55" s="56">
        <f t="shared" si="10"/>
        <v>3</v>
      </c>
    </row>
    <row r="56" spans="1:95" ht="25.5" customHeight="1" x14ac:dyDescent="0.25">
      <c r="A56" s="109">
        <v>35</v>
      </c>
      <c r="B56" s="123" t="s">
        <v>65</v>
      </c>
      <c r="C56" s="55"/>
      <c r="D56" s="55">
        <v>4</v>
      </c>
      <c r="E56" s="56"/>
      <c r="F56" s="57"/>
      <c r="G56" s="57"/>
      <c r="H56" s="57"/>
      <c r="I56" s="57"/>
      <c r="J56" s="57"/>
      <c r="K56" s="58"/>
      <c r="L56" s="58"/>
      <c r="M56" s="58"/>
      <c r="N56" s="58"/>
      <c r="O56" s="58"/>
      <c r="P56" s="59"/>
      <c r="Q56" s="59"/>
      <c r="R56" s="59"/>
      <c r="S56" s="59"/>
      <c r="T56" s="59"/>
      <c r="U56" s="111"/>
      <c r="V56" s="111">
        <v>30</v>
      </c>
      <c r="W56" s="111"/>
      <c r="X56" s="111"/>
      <c r="Y56" s="111">
        <v>2</v>
      </c>
      <c r="Z56" s="61"/>
      <c r="AA56" s="61"/>
      <c r="AB56" s="61"/>
      <c r="AC56" s="61"/>
      <c r="AD56" s="61"/>
      <c r="AE56" s="62"/>
      <c r="AF56" s="62"/>
      <c r="AG56" s="62"/>
      <c r="AH56" s="62"/>
      <c r="AI56" s="62"/>
      <c r="AJ56" s="56">
        <f t="shared" si="9"/>
        <v>30</v>
      </c>
      <c r="AK56" s="56">
        <f t="shared" si="10"/>
        <v>2</v>
      </c>
    </row>
    <row r="57" spans="1:95" ht="41.25" customHeight="1" x14ac:dyDescent="0.25">
      <c r="A57" s="109">
        <v>36</v>
      </c>
      <c r="B57" s="123" t="s">
        <v>70</v>
      </c>
      <c r="C57" s="55"/>
      <c r="D57" s="55"/>
      <c r="E57" s="55" t="s">
        <v>53</v>
      </c>
      <c r="F57" s="64"/>
      <c r="G57" s="64"/>
      <c r="H57" s="64"/>
      <c r="I57" s="64"/>
      <c r="J57" s="64"/>
      <c r="K57" s="65"/>
      <c r="L57" s="65"/>
      <c r="M57" s="65"/>
      <c r="N57" s="65"/>
      <c r="O57" s="65"/>
      <c r="P57" s="66"/>
      <c r="Q57" s="66"/>
      <c r="R57" s="66"/>
      <c r="S57" s="66"/>
      <c r="T57" s="66">
        <v>1</v>
      </c>
      <c r="U57" s="124"/>
      <c r="V57" s="124"/>
      <c r="W57" s="124"/>
      <c r="X57" s="124"/>
      <c r="Y57" s="124">
        <v>2</v>
      </c>
      <c r="Z57" s="67"/>
      <c r="AA57" s="67"/>
      <c r="AB57" s="67"/>
      <c r="AC57" s="67"/>
      <c r="AD57" s="61">
        <v>4</v>
      </c>
      <c r="AE57" s="68"/>
      <c r="AF57" s="68"/>
      <c r="AG57" s="68"/>
      <c r="AH57" s="68"/>
      <c r="AI57" s="68"/>
      <c r="AJ57" s="56" t="s">
        <v>50</v>
      </c>
      <c r="AK57" s="56">
        <f t="shared" si="10"/>
        <v>7</v>
      </c>
    </row>
    <row r="58" spans="1:95" ht="22.5" customHeight="1" x14ac:dyDescent="0.25">
      <c r="A58" s="109">
        <v>37</v>
      </c>
      <c r="B58" s="125" t="s">
        <v>30</v>
      </c>
      <c r="C58" s="55">
        <v>6</v>
      </c>
      <c r="D58" s="55"/>
      <c r="E58" s="63"/>
      <c r="F58" s="64"/>
      <c r="G58" s="64"/>
      <c r="H58" s="64"/>
      <c r="I58" s="64"/>
      <c r="J58" s="64"/>
      <c r="K58" s="65"/>
      <c r="L58" s="65"/>
      <c r="M58" s="65"/>
      <c r="N58" s="65"/>
      <c r="O58" s="65"/>
      <c r="P58" s="66"/>
      <c r="Q58" s="66"/>
      <c r="R58" s="66"/>
      <c r="S58" s="66"/>
      <c r="T58" s="66"/>
      <c r="U58" s="124"/>
      <c r="V58" s="124"/>
      <c r="W58" s="124"/>
      <c r="X58" s="124"/>
      <c r="Y58" s="124"/>
      <c r="Z58" s="67"/>
      <c r="AA58" s="67"/>
      <c r="AB58" s="67"/>
      <c r="AC58" s="67"/>
      <c r="AD58" s="61"/>
      <c r="AE58" s="68"/>
      <c r="AF58" s="68"/>
      <c r="AG58" s="68"/>
      <c r="AH58" s="68"/>
      <c r="AI58" s="68">
        <v>7</v>
      </c>
      <c r="AJ58" s="56">
        <f>F58+G58+H58+I58+K58+L58+N58+M58+P58+Q58+R58+S58+U58+V58+W58+X58+Z58+AA58+AB58+AC58+AE58+AF58+AG58+AH58</f>
        <v>0</v>
      </c>
      <c r="AK58" s="56">
        <f t="shared" si="10"/>
        <v>7</v>
      </c>
    </row>
    <row r="59" spans="1:95" ht="27" customHeight="1" x14ac:dyDescent="0.25">
      <c r="A59" s="108"/>
      <c r="B59" s="50" t="s">
        <v>36</v>
      </c>
      <c r="C59" s="55"/>
      <c r="D59" s="55"/>
      <c r="E59" s="55"/>
      <c r="F59" s="114">
        <f>SUM(F52:F58)</f>
        <v>0</v>
      </c>
      <c r="G59" s="114">
        <f t="shared" ref="G59:AI59" si="11">SUM(G52:G58)</f>
        <v>0</v>
      </c>
      <c r="H59" s="114">
        <f t="shared" si="11"/>
        <v>0</v>
      </c>
      <c r="I59" s="114">
        <f t="shared" si="11"/>
        <v>0</v>
      </c>
      <c r="J59" s="114">
        <f t="shared" si="11"/>
        <v>0</v>
      </c>
      <c r="K59" s="114">
        <f t="shared" si="11"/>
        <v>0</v>
      </c>
      <c r="L59" s="114">
        <f t="shared" si="11"/>
        <v>0</v>
      </c>
      <c r="M59" s="114">
        <f t="shared" si="11"/>
        <v>0</v>
      </c>
      <c r="N59" s="114">
        <f t="shared" si="11"/>
        <v>0</v>
      </c>
      <c r="O59" s="114">
        <f t="shared" si="11"/>
        <v>0</v>
      </c>
      <c r="P59" s="114">
        <f t="shared" si="11"/>
        <v>0</v>
      </c>
      <c r="Q59" s="114">
        <f t="shared" si="11"/>
        <v>30</v>
      </c>
      <c r="R59" s="114">
        <f t="shared" si="11"/>
        <v>30</v>
      </c>
      <c r="S59" s="114">
        <f t="shared" si="11"/>
        <v>0</v>
      </c>
      <c r="T59" s="114">
        <f t="shared" si="11"/>
        <v>5</v>
      </c>
      <c r="U59" s="114">
        <f t="shared" si="11"/>
        <v>0</v>
      </c>
      <c r="V59" s="114">
        <f t="shared" si="11"/>
        <v>30</v>
      </c>
      <c r="W59" s="114">
        <f t="shared" si="11"/>
        <v>60</v>
      </c>
      <c r="X59" s="114">
        <f t="shared" si="11"/>
        <v>0</v>
      </c>
      <c r="Y59" s="114">
        <f t="shared" si="11"/>
        <v>8</v>
      </c>
      <c r="Z59" s="114">
        <f t="shared" si="11"/>
        <v>0</v>
      </c>
      <c r="AA59" s="114">
        <f t="shared" si="11"/>
        <v>30</v>
      </c>
      <c r="AB59" s="114">
        <f t="shared" si="11"/>
        <v>30</v>
      </c>
      <c r="AC59" s="114">
        <f t="shared" si="11"/>
        <v>0</v>
      </c>
      <c r="AD59" s="114">
        <f t="shared" si="11"/>
        <v>10</v>
      </c>
      <c r="AE59" s="114">
        <f t="shared" si="11"/>
        <v>0</v>
      </c>
      <c r="AF59" s="114">
        <f t="shared" si="11"/>
        <v>0</v>
      </c>
      <c r="AG59" s="114">
        <f t="shared" si="11"/>
        <v>0</v>
      </c>
      <c r="AH59" s="114">
        <f t="shared" si="11"/>
        <v>0</v>
      </c>
      <c r="AI59" s="114">
        <f t="shared" si="11"/>
        <v>7</v>
      </c>
      <c r="AJ59" s="55">
        <f>SUM(AJ52:AJ56)</f>
        <v>210</v>
      </c>
      <c r="AK59" s="55">
        <f>SUM(AK52:AK58)</f>
        <v>30</v>
      </c>
    </row>
    <row r="60" spans="1:95" s="17" customFormat="1" ht="26.1" customHeight="1" x14ac:dyDescent="0.25">
      <c r="A60" s="126"/>
      <c r="B60" s="127" t="s">
        <v>37</v>
      </c>
      <c r="C60" s="73"/>
      <c r="D60" s="73"/>
      <c r="E60" s="73"/>
      <c r="F60" s="73">
        <f t="shared" ref="F60:AI60" si="12">SUM(F50,F59)</f>
        <v>60</v>
      </c>
      <c r="G60" s="73">
        <f t="shared" si="12"/>
        <v>30</v>
      </c>
      <c r="H60" s="73">
        <f t="shared" si="12"/>
        <v>0</v>
      </c>
      <c r="I60" s="73">
        <f t="shared" si="12"/>
        <v>0</v>
      </c>
      <c r="J60" s="73">
        <f t="shared" si="12"/>
        <v>7</v>
      </c>
      <c r="K60" s="73">
        <f t="shared" si="12"/>
        <v>30</v>
      </c>
      <c r="L60" s="73">
        <f t="shared" si="12"/>
        <v>45</v>
      </c>
      <c r="M60" s="73">
        <f t="shared" si="12"/>
        <v>0</v>
      </c>
      <c r="N60" s="73">
        <f t="shared" si="12"/>
        <v>0</v>
      </c>
      <c r="O60" s="73">
        <f t="shared" si="12"/>
        <v>5</v>
      </c>
      <c r="P60" s="73">
        <f t="shared" si="12"/>
        <v>0</v>
      </c>
      <c r="Q60" s="73">
        <f t="shared" si="12"/>
        <v>30</v>
      </c>
      <c r="R60" s="73">
        <f t="shared" si="12"/>
        <v>30</v>
      </c>
      <c r="S60" s="73">
        <f t="shared" si="12"/>
        <v>0</v>
      </c>
      <c r="T60" s="73">
        <f t="shared" si="12"/>
        <v>5</v>
      </c>
      <c r="U60" s="73">
        <f t="shared" si="12"/>
        <v>0</v>
      </c>
      <c r="V60" s="73">
        <f t="shared" si="12"/>
        <v>30</v>
      </c>
      <c r="W60" s="73">
        <f t="shared" si="12"/>
        <v>60</v>
      </c>
      <c r="X60" s="73">
        <f t="shared" si="12"/>
        <v>0</v>
      </c>
      <c r="Y60" s="73">
        <f t="shared" si="12"/>
        <v>8</v>
      </c>
      <c r="Z60" s="73">
        <f t="shared" si="12"/>
        <v>0</v>
      </c>
      <c r="AA60" s="73">
        <f t="shared" si="12"/>
        <v>30</v>
      </c>
      <c r="AB60" s="73">
        <f t="shared" si="12"/>
        <v>30</v>
      </c>
      <c r="AC60" s="73">
        <f t="shared" si="12"/>
        <v>0</v>
      </c>
      <c r="AD60" s="73">
        <f t="shared" si="12"/>
        <v>10</v>
      </c>
      <c r="AE60" s="73">
        <f t="shared" si="12"/>
        <v>0</v>
      </c>
      <c r="AF60" s="73">
        <f t="shared" si="12"/>
        <v>0</v>
      </c>
      <c r="AG60" s="73">
        <f t="shared" si="12"/>
        <v>0</v>
      </c>
      <c r="AH60" s="73">
        <f t="shared" si="12"/>
        <v>0</v>
      </c>
      <c r="AI60" s="73">
        <f t="shared" si="12"/>
        <v>7</v>
      </c>
      <c r="AJ60" s="73">
        <f>SUM(F60:I60,K60:N60,P60:S60,U60:X60,Z60:AC60,AE60:AH60)</f>
        <v>375</v>
      </c>
      <c r="AK60" s="73">
        <f>SUM(AK42,AK50,AK59)</f>
        <v>180</v>
      </c>
      <c r="AL60" s="16"/>
    </row>
    <row r="61" spans="1:95" s="18" customFormat="1" ht="3.95" customHeight="1" x14ac:dyDescent="0.2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</row>
    <row r="62" spans="1:95" ht="33" customHeight="1" x14ac:dyDescent="0.25">
      <c r="A62" s="168" t="s">
        <v>38</v>
      </c>
      <c r="B62" s="169"/>
      <c r="C62" s="129"/>
      <c r="D62" s="129"/>
      <c r="E62" s="129"/>
      <c r="F62" s="130">
        <f t="shared" ref="F62:AJ62" si="13">SUM(F42,F60)</f>
        <v>150</v>
      </c>
      <c r="G62" s="130">
        <f t="shared" si="13"/>
        <v>30</v>
      </c>
      <c r="H62" s="130">
        <f t="shared" si="13"/>
        <v>180</v>
      </c>
      <c r="I62" s="130">
        <f t="shared" si="13"/>
        <v>0</v>
      </c>
      <c r="J62" s="130">
        <f t="shared" si="13"/>
        <v>28</v>
      </c>
      <c r="K62" s="130">
        <f t="shared" si="13"/>
        <v>60</v>
      </c>
      <c r="L62" s="130">
        <f t="shared" si="13"/>
        <v>75</v>
      </c>
      <c r="M62" s="130">
        <f t="shared" si="13"/>
        <v>270</v>
      </c>
      <c r="N62" s="130">
        <f t="shared" si="13"/>
        <v>0</v>
      </c>
      <c r="O62" s="130">
        <f t="shared" si="13"/>
        <v>32</v>
      </c>
      <c r="P62" s="130">
        <f t="shared" si="13"/>
        <v>60</v>
      </c>
      <c r="Q62" s="130">
        <f t="shared" si="13"/>
        <v>90</v>
      </c>
      <c r="R62" s="130">
        <f t="shared" si="13"/>
        <v>300</v>
      </c>
      <c r="S62" s="130">
        <f t="shared" si="13"/>
        <v>0</v>
      </c>
      <c r="T62" s="130">
        <f t="shared" si="13"/>
        <v>32</v>
      </c>
      <c r="U62" s="130">
        <f t="shared" si="13"/>
        <v>30</v>
      </c>
      <c r="V62" s="130">
        <f t="shared" si="13"/>
        <v>90</v>
      </c>
      <c r="W62" s="130">
        <f t="shared" si="13"/>
        <v>210</v>
      </c>
      <c r="X62" s="130">
        <f t="shared" si="13"/>
        <v>0</v>
      </c>
      <c r="Y62" s="130">
        <f t="shared" si="13"/>
        <v>28</v>
      </c>
      <c r="Z62" s="130">
        <f t="shared" si="13"/>
        <v>0</v>
      </c>
      <c r="AA62" s="130">
        <f t="shared" si="13"/>
        <v>60</v>
      </c>
      <c r="AB62" s="130">
        <f t="shared" si="13"/>
        <v>180</v>
      </c>
      <c r="AC62" s="130">
        <f t="shared" si="13"/>
        <v>30</v>
      </c>
      <c r="AD62" s="130">
        <f t="shared" si="13"/>
        <v>30</v>
      </c>
      <c r="AE62" s="130">
        <f t="shared" si="13"/>
        <v>30</v>
      </c>
      <c r="AF62" s="130">
        <f t="shared" si="13"/>
        <v>15</v>
      </c>
      <c r="AG62" s="130">
        <f t="shared" si="13"/>
        <v>0</v>
      </c>
      <c r="AH62" s="130">
        <f t="shared" si="13"/>
        <v>30</v>
      </c>
      <c r="AI62" s="130">
        <f t="shared" si="13"/>
        <v>30</v>
      </c>
      <c r="AJ62" s="130">
        <f t="shared" si="13"/>
        <v>1890</v>
      </c>
      <c r="AK62" s="131"/>
    </row>
    <row r="63" spans="1:95" s="13" customFormat="1" ht="30.75" customHeight="1" x14ac:dyDescent="0.35">
      <c r="C63" s="32"/>
      <c r="F63" s="147">
        <f>SUM(F62:I62)</f>
        <v>360</v>
      </c>
      <c r="G63" s="148"/>
      <c r="H63" s="148"/>
      <c r="I63" s="149"/>
      <c r="K63" s="150">
        <f>SUM(K62:N62)</f>
        <v>405</v>
      </c>
      <c r="L63" s="151"/>
      <c r="M63" s="151"/>
      <c r="N63" s="152"/>
      <c r="P63" s="150">
        <f>SUM(P62:S62)</f>
        <v>450</v>
      </c>
      <c r="Q63" s="151"/>
      <c r="R63" s="151"/>
      <c r="S63" s="152"/>
      <c r="U63" s="150">
        <f>SUM(U62:X62)</f>
        <v>330</v>
      </c>
      <c r="V63" s="151"/>
      <c r="W63" s="151"/>
      <c r="X63" s="152"/>
      <c r="Z63" s="150">
        <f>SUM(Z62:AC62)</f>
        <v>270</v>
      </c>
      <c r="AA63" s="151"/>
      <c r="AB63" s="151"/>
      <c r="AC63" s="152"/>
      <c r="AE63" s="150">
        <f>SUM(AE62:AH62)</f>
        <v>75</v>
      </c>
      <c r="AF63" s="151"/>
      <c r="AG63" s="151"/>
      <c r="AH63" s="152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4"/>
    </row>
    <row r="64" spans="1:9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8" x14ac:dyDescent="0.25">
      <c r="A65" s="1"/>
      <c r="B65" s="1"/>
      <c r="C65" s="38" t="s">
        <v>83</v>
      </c>
      <c r="D65" s="39"/>
      <c r="E65" s="39"/>
      <c r="F65" s="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8" x14ac:dyDescent="0.25">
      <c r="A66" s="1"/>
      <c r="B66" s="1"/>
      <c r="C66" s="159" t="s">
        <v>81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</row>
    <row r="67" spans="1:38" x14ac:dyDescent="0.25">
      <c r="A67" s="1"/>
      <c r="B67" s="1"/>
      <c r="C67" s="160" t="s">
        <v>48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1:38" x14ac:dyDescent="0.25">
      <c r="A68" s="1"/>
      <c r="B68" s="1"/>
      <c r="C68" s="160" t="s">
        <v>46</v>
      </c>
      <c r="D68" s="160"/>
      <c r="E68" s="160"/>
      <c r="F68" s="160"/>
      <c r="G68" s="160"/>
      <c r="H68" s="160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"/>
      <c r="AD68" s="1"/>
      <c r="AE68" s="1"/>
      <c r="AF68" s="1"/>
      <c r="AG68" s="1"/>
      <c r="AH68" s="1"/>
      <c r="AI68" s="1"/>
      <c r="AJ68" s="1"/>
      <c r="AK68" s="1"/>
    </row>
    <row r="69" spans="1:38" x14ac:dyDescent="0.25">
      <c r="A69" s="1"/>
      <c r="B69" s="1"/>
      <c r="C69" s="156" t="s">
        <v>82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"/>
      <c r="AD69" s="1"/>
      <c r="AE69" s="1"/>
      <c r="AF69" s="1"/>
      <c r="AG69" s="1"/>
      <c r="AH69" s="1"/>
      <c r="AI69" s="1"/>
      <c r="AJ69" s="1"/>
      <c r="AK69" s="1"/>
    </row>
    <row r="70" spans="1:38" x14ac:dyDescent="0.25">
      <c r="A70" s="1"/>
      <c r="B70" s="49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"/>
      <c r="AD70" s="1"/>
      <c r="AE70" s="1"/>
      <c r="AF70" s="1"/>
      <c r="AG70" s="1"/>
      <c r="AH70" s="1"/>
      <c r="AI70" s="1"/>
      <c r="AJ70" s="1"/>
      <c r="AK70" s="1"/>
    </row>
    <row r="71" spans="1:38" x14ac:dyDescent="0.25">
      <c r="A71" s="1"/>
      <c r="B71" s="52"/>
      <c r="C71" s="1" t="s">
        <v>80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8" x14ac:dyDescent="0.25">
      <c r="A72" s="1"/>
      <c r="B72" s="5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8" x14ac:dyDescent="0.25">
      <c r="A73" s="1"/>
      <c r="B73" s="5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8" x14ac:dyDescent="0.25">
      <c r="A74" s="1"/>
      <c r="B74" s="5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8" x14ac:dyDescent="0.25">
      <c r="A75" s="1"/>
      <c r="B75" s="5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8" x14ac:dyDescent="0.25">
      <c r="A76" s="1"/>
      <c r="B76" s="5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</sheetData>
  <sheetProtection selectLockedCells="1" selectUnlockedCells="1"/>
  <mergeCells count="43"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B4:K4"/>
    <mergeCell ref="AJ7:AJ9"/>
    <mergeCell ref="A7:A9"/>
    <mergeCell ref="B7:B9"/>
    <mergeCell ref="AF4:AK4"/>
    <mergeCell ref="C69:AB70"/>
    <mergeCell ref="C7:E8"/>
    <mergeCell ref="F7:O7"/>
    <mergeCell ref="C66:AL66"/>
    <mergeCell ref="C67:AL67"/>
    <mergeCell ref="C68:AB68"/>
    <mergeCell ref="A10:AK10"/>
    <mergeCell ref="A16:B16"/>
    <mergeCell ref="A17:AK17"/>
    <mergeCell ref="A62:B62"/>
    <mergeCell ref="B43:AK43"/>
    <mergeCell ref="A37:AK37"/>
    <mergeCell ref="K63:N63"/>
    <mergeCell ref="P63:S63"/>
    <mergeCell ref="U63:X63"/>
    <mergeCell ref="AE63:AH63"/>
    <mergeCell ref="F63:I63"/>
    <mergeCell ref="Z63:AC63"/>
    <mergeCell ref="F8:J8"/>
    <mergeCell ref="K8:O8"/>
    <mergeCell ref="U8:Y8"/>
    <mergeCell ref="B21:B22"/>
    <mergeCell ref="A21:A22"/>
    <mergeCell ref="B24:B25"/>
    <mergeCell ref="A24:A25"/>
    <mergeCell ref="B35:B36"/>
    <mergeCell ref="A35:A36"/>
    <mergeCell ref="B31:B32"/>
    <mergeCell ref="A31:A32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studiów - siatki</vt:lpstr>
      <vt:lpstr>'Program studiów - siatki'!Obszar_wydruku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I.Kepka</cp:lastModifiedBy>
  <cp:revision>0</cp:revision>
  <cp:lastPrinted>2012-09-19T15:38:22Z</cp:lastPrinted>
  <dcterms:created xsi:type="dcterms:W3CDTF">2011-11-03T15:26:08Z</dcterms:created>
  <dcterms:modified xsi:type="dcterms:W3CDTF">2017-05-04T07:50:40Z</dcterms:modified>
</cp:coreProperties>
</file>