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Eliza\Documents\ERASMUS 2022_2023\"/>
    </mc:Choice>
  </mc:AlternateContent>
  <xr:revisionPtr revIDLastSave="0" documentId="13_ncr:1_{246E9BBB-E430-446F-ADF7-A9E2B3B767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8" i="1" l="1"/>
  <c r="AL18" i="1"/>
  <c r="AK19" i="1"/>
  <c r="AL19" i="1"/>
  <c r="AK20" i="1"/>
  <c r="AL20" i="1"/>
  <c r="AK21" i="1"/>
  <c r="AL21" i="1"/>
  <c r="AK109" i="1" l="1"/>
  <c r="AL109" i="1"/>
  <c r="AK110" i="1"/>
  <c r="AL110" i="1"/>
  <c r="AK111" i="1"/>
  <c r="AL111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G113" i="1"/>
  <c r="AK143" i="1" l="1"/>
  <c r="V55" i="1"/>
  <c r="AK44" i="1"/>
  <c r="AK99" i="1"/>
  <c r="AK86" i="1"/>
  <c r="AL141" i="1" l="1"/>
  <c r="AK141" i="1"/>
  <c r="AL139" i="1"/>
  <c r="AK139" i="1"/>
  <c r="AK127" i="1"/>
  <c r="AL127" i="1"/>
  <c r="AK128" i="1"/>
  <c r="AL128" i="1"/>
  <c r="AL137" i="1"/>
  <c r="AK137" i="1"/>
  <c r="AL130" i="1"/>
  <c r="AK130" i="1"/>
  <c r="AL131" i="1"/>
  <c r="AK131" i="1"/>
  <c r="AL136" i="1"/>
  <c r="AK136" i="1"/>
  <c r="AL135" i="1"/>
  <c r="AK135" i="1"/>
  <c r="AL126" i="1"/>
  <c r="AK126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G118" i="1"/>
  <c r="AL116" i="1"/>
  <c r="AL108" i="1"/>
  <c r="AL113" i="1" s="1"/>
  <c r="AK108" i="1"/>
  <c r="AK113" i="1" s="1"/>
  <c r="AL100" i="1"/>
  <c r="AK100" i="1"/>
  <c r="AL99" i="1"/>
  <c r="AL71" i="1"/>
  <c r="AK71" i="1"/>
  <c r="AL70" i="1"/>
  <c r="AK70" i="1"/>
  <c r="AL69" i="1"/>
  <c r="AK69" i="1"/>
  <c r="AL75" i="1"/>
  <c r="AK75" i="1"/>
  <c r="AL61" i="1"/>
  <c r="AK61" i="1"/>
  <c r="AL74" i="1"/>
  <c r="AK74" i="1"/>
  <c r="AL67" i="1"/>
  <c r="AK67" i="1"/>
  <c r="AL66" i="1"/>
  <c r="AK66" i="1"/>
  <c r="AK23" i="1" l="1"/>
  <c r="AL23" i="1"/>
  <c r="AK24" i="1"/>
  <c r="AK25" i="1"/>
  <c r="AL25" i="1"/>
  <c r="AK26" i="1"/>
  <c r="N57" i="1"/>
  <c r="N55" i="1"/>
  <c r="I57" i="1"/>
  <c r="I55" i="1"/>
  <c r="H57" i="1"/>
  <c r="J57" i="1"/>
  <c r="K57" i="1"/>
  <c r="L57" i="1"/>
  <c r="M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G57" i="1"/>
  <c r="H55" i="1"/>
  <c r="J55" i="1"/>
  <c r="K55" i="1"/>
  <c r="L55" i="1"/>
  <c r="M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G55" i="1"/>
  <c r="AL28" i="1"/>
  <c r="AK28" i="1"/>
  <c r="AL29" i="1"/>
  <c r="AK29" i="1"/>
  <c r="AL30" i="1"/>
  <c r="AK30" i="1"/>
  <c r="AL27" i="1"/>
  <c r="AK27" i="1"/>
  <c r="AL41" i="1"/>
  <c r="AK41" i="1"/>
  <c r="AL40" i="1"/>
  <c r="AK40" i="1"/>
  <c r="AL43" i="1"/>
  <c r="AK43" i="1"/>
  <c r="AL42" i="1"/>
  <c r="AK42" i="1"/>
  <c r="AL45" i="1"/>
  <c r="AK45" i="1"/>
  <c r="AL44" i="1"/>
  <c r="AL34" i="1"/>
  <c r="AK34" i="1"/>
  <c r="AL33" i="1"/>
  <c r="AK33" i="1"/>
  <c r="AL50" i="1"/>
  <c r="AK50" i="1"/>
  <c r="AL53" i="1"/>
  <c r="AK53" i="1"/>
  <c r="AL182" i="1"/>
  <c r="AL183" i="1"/>
  <c r="AK183" i="1" s="1"/>
  <c r="AL184" i="1"/>
  <c r="AK184" i="1" s="1"/>
  <c r="AL185" i="1"/>
  <c r="AK185" i="1" s="1"/>
  <c r="AL186" i="1"/>
  <c r="AK186" i="1" s="1"/>
  <c r="AL187" i="1"/>
  <c r="AK187" i="1" s="1"/>
  <c r="AL188" i="1"/>
  <c r="AK188" i="1" s="1"/>
  <c r="AL170" i="1"/>
  <c r="AK170" i="1" s="1"/>
  <c r="AL171" i="1"/>
  <c r="AK171" i="1" s="1"/>
  <c r="AL172" i="1"/>
  <c r="AK172" i="1" s="1"/>
  <c r="AL173" i="1"/>
  <c r="AK173" i="1" s="1"/>
  <c r="AL174" i="1"/>
  <c r="AK174" i="1" s="1"/>
  <c r="AL175" i="1"/>
  <c r="AK175" i="1" s="1"/>
  <c r="AL176" i="1"/>
  <c r="AK176" i="1" s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G189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G177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H96" i="1"/>
  <c r="I96" i="1"/>
  <c r="J96" i="1"/>
  <c r="K96" i="1"/>
  <c r="L96" i="1"/>
  <c r="M96" i="1"/>
  <c r="N96" i="1"/>
  <c r="O96" i="1"/>
  <c r="P96" i="1"/>
  <c r="Q96" i="1"/>
  <c r="R96" i="1"/>
  <c r="S96" i="1"/>
  <c r="S106" i="1" s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L181" i="1"/>
  <c r="AK181" i="1" s="1"/>
  <c r="AL15" i="1"/>
  <c r="AK15" i="1"/>
  <c r="AK125" i="1"/>
  <c r="AL125" i="1"/>
  <c r="AL89" i="1"/>
  <c r="AK89" i="1"/>
  <c r="AE106" i="1" l="1"/>
  <c r="AE119" i="1" s="1"/>
  <c r="AE120" i="1" s="1"/>
  <c r="O106" i="1"/>
  <c r="O119" i="1" s="1"/>
  <c r="O120" i="1" s="1"/>
  <c r="Q58" i="1"/>
  <c r="AI106" i="1"/>
  <c r="AI119" i="1" s="1"/>
  <c r="AI120" i="1" s="1"/>
  <c r="W106" i="1"/>
  <c r="W119" i="1" s="1"/>
  <c r="W122" i="1" s="1"/>
  <c r="AG106" i="1"/>
  <c r="AG119" i="1" s="1"/>
  <c r="AG120" i="1" s="1"/>
  <c r="Q106" i="1"/>
  <c r="Q119" i="1" s="1"/>
  <c r="Q120" i="1" s="1"/>
  <c r="U106" i="1"/>
  <c r="U119" i="1" s="1"/>
  <c r="U122" i="1" s="1"/>
  <c r="N146" i="1"/>
  <c r="Z146" i="1"/>
  <c r="P82" i="1"/>
  <c r="AB80" i="1"/>
  <c r="P80" i="1"/>
  <c r="AB82" i="1"/>
  <c r="AF148" i="1"/>
  <c r="T148" i="1"/>
  <c r="AJ106" i="1"/>
  <c r="AJ119" i="1" s="1"/>
  <c r="AF106" i="1"/>
  <c r="AF119" i="1" s="1"/>
  <c r="T106" i="1"/>
  <c r="T119" i="1" s="1"/>
  <c r="T120" i="1" s="1"/>
  <c r="P106" i="1"/>
  <c r="P119" i="1" s="1"/>
  <c r="P120" i="1" s="1"/>
  <c r="AA80" i="1"/>
  <c r="W80" i="1"/>
  <c r="K80" i="1"/>
  <c r="AA82" i="1"/>
  <c r="S119" i="1"/>
  <c r="S120" i="1" s="1"/>
  <c r="AC82" i="1"/>
  <c r="J80" i="1"/>
  <c r="I148" i="1"/>
  <c r="AD82" i="1"/>
  <c r="Z82" i="1"/>
  <c r="R82" i="1"/>
  <c r="AH106" i="1"/>
  <c r="AH119" i="1" s="1"/>
  <c r="AH122" i="1" s="1"/>
  <c r="V106" i="1"/>
  <c r="V119" i="1" s="1"/>
  <c r="R106" i="1"/>
  <c r="R119" i="1" s="1"/>
  <c r="R122" i="1" s="1"/>
  <c r="Y146" i="1"/>
  <c r="M146" i="1"/>
  <c r="AG148" i="1"/>
  <c r="O80" i="1"/>
  <c r="L106" i="1"/>
  <c r="L119" i="1" s="1"/>
  <c r="L122" i="1" s="1"/>
  <c r="K106" i="1"/>
  <c r="K119" i="1" s="1"/>
  <c r="K122" i="1" s="1"/>
  <c r="Q82" i="1"/>
  <c r="U148" i="1"/>
  <c r="N106" i="1"/>
  <c r="N119" i="1" s="1"/>
  <c r="N122" i="1" s="1"/>
  <c r="AC106" i="1"/>
  <c r="AC119" i="1" s="1"/>
  <c r="AC120" i="1" s="1"/>
  <c r="M106" i="1"/>
  <c r="M119" i="1" s="1"/>
  <c r="M122" i="1" s="1"/>
  <c r="AH80" i="1"/>
  <c r="Z106" i="1"/>
  <c r="Z119" i="1" s="1"/>
  <c r="Z120" i="1" s="1"/>
  <c r="J106" i="1"/>
  <c r="J119" i="1" s="1"/>
  <c r="J122" i="1" s="1"/>
  <c r="N82" i="1"/>
  <c r="Y106" i="1"/>
  <c r="Y119" i="1" s="1"/>
  <c r="I106" i="1"/>
  <c r="I119" i="1" s="1"/>
  <c r="I122" i="1" s="1"/>
  <c r="H148" i="1"/>
  <c r="V80" i="1"/>
  <c r="AD106" i="1"/>
  <c r="AD119" i="1" s="1"/>
  <c r="AD120" i="1" s="1"/>
  <c r="AB106" i="1"/>
  <c r="AB119" i="1" s="1"/>
  <c r="AB120" i="1" s="1"/>
  <c r="AI80" i="1"/>
  <c r="AA106" i="1"/>
  <c r="AA119" i="1" s="1"/>
  <c r="AA120" i="1" s="1"/>
  <c r="O82" i="1"/>
  <c r="X82" i="1"/>
  <c r="X106" i="1"/>
  <c r="X119" i="1" s="1"/>
  <c r="H106" i="1"/>
  <c r="H119" i="1" s="1"/>
  <c r="H122" i="1" s="1"/>
  <c r="AJ80" i="1"/>
  <c r="AJ146" i="1"/>
  <c r="AC80" i="1"/>
  <c r="X80" i="1"/>
  <c r="X146" i="1"/>
  <c r="Q80" i="1"/>
  <c r="L80" i="1"/>
  <c r="L146" i="1"/>
  <c r="L82" i="1"/>
  <c r="M82" i="1"/>
  <c r="AJ82" i="1"/>
  <c r="AE82" i="1"/>
  <c r="AE148" i="1"/>
  <c r="Y82" i="1"/>
  <c r="S82" i="1"/>
  <c r="S148" i="1"/>
  <c r="AL189" i="1"/>
  <c r="AK182" i="1"/>
  <c r="AK189" i="1" s="1"/>
  <c r="AI146" i="1"/>
  <c r="W146" i="1"/>
  <c r="K146" i="1"/>
  <c r="AD148" i="1"/>
  <c r="R148" i="1"/>
  <c r="R80" i="1"/>
  <c r="AD80" i="1"/>
  <c r="AI82" i="1"/>
  <c r="W82" i="1"/>
  <c r="K82" i="1"/>
  <c r="AH146" i="1"/>
  <c r="V146" i="1"/>
  <c r="J146" i="1"/>
  <c r="AC148" i="1"/>
  <c r="Q148" i="1"/>
  <c r="S80" i="1"/>
  <c r="AE80" i="1"/>
  <c r="AH82" i="1"/>
  <c r="V82" i="1"/>
  <c r="J82" i="1"/>
  <c r="AG146" i="1"/>
  <c r="U146" i="1"/>
  <c r="I146" i="1"/>
  <c r="AB148" i="1"/>
  <c r="P148" i="1"/>
  <c r="H80" i="1"/>
  <c r="T80" i="1"/>
  <c r="AF80" i="1"/>
  <c r="AG82" i="1"/>
  <c r="U82" i="1"/>
  <c r="I82" i="1"/>
  <c r="AF146" i="1"/>
  <c r="T146" i="1"/>
  <c r="H146" i="1"/>
  <c r="AA148" i="1"/>
  <c r="O148" i="1"/>
  <c r="I80" i="1"/>
  <c r="U80" i="1"/>
  <c r="AG80" i="1"/>
  <c r="AF82" i="1"/>
  <c r="T82" i="1"/>
  <c r="H82" i="1"/>
  <c r="AE146" i="1"/>
  <c r="S146" i="1"/>
  <c r="Z148" i="1"/>
  <c r="N148" i="1"/>
  <c r="AD146" i="1"/>
  <c r="R146" i="1"/>
  <c r="Y148" i="1"/>
  <c r="M148" i="1"/>
  <c r="AC146" i="1"/>
  <c r="Q146" i="1"/>
  <c r="AJ148" i="1"/>
  <c r="X148" i="1"/>
  <c r="L148" i="1"/>
  <c r="AB146" i="1"/>
  <c r="P146" i="1"/>
  <c r="AI148" i="1"/>
  <c r="W148" i="1"/>
  <c r="K148" i="1"/>
  <c r="M80" i="1"/>
  <c r="Y80" i="1"/>
  <c r="AA146" i="1"/>
  <c r="O146" i="1"/>
  <c r="AH148" i="1"/>
  <c r="V148" i="1"/>
  <c r="J148" i="1"/>
  <c r="N80" i="1"/>
  <c r="Z80" i="1"/>
  <c r="Q56" i="1"/>
  <c r="G56" i="1"/>
  <c r="V56" i="1"/>
  <c r="AF56" i="1"/>
  <c r="L56" i="1"/>
  <c r="AA56" i="1"/>
  <c r="AL102" i="1"/>
  <c r="AL17" i="1"/>
  <c r="AK17" i="1"/>
  <c r="G79" i="1"/>
  <c r="G80" i="1" s="1"/>
  <c r="G96" i="1"/>
  <c r="AL95" i="1"/>
  <c r="AK95" i="1"/>
  <c r="AL94" i="1"/>
  <c r="AK94" i="1"/>
  <c r="AL93" i="1"/>
  <c r="AK93" i="1"/>
  <c r="AL92" i="1"/>
  <c r="AK92" i="1"/>
  <c r="AL91" i="1"/>
  <c r="AK91" i="1"/>
  <c r="AL90" i="1"/>
  <c r="AK90" i="1"/>
  <c r="AL88" i="1"/>
  <c r="AK88" i="1"/>
  <c r="AL87" i="1"/>
  <c r="AK87" i="1"/>
  <c r="AL86" i="1"/>
  <c r="O122" i="1" l="1"/>
  <c r="M120" i="1"/>
  <c r="AA122" i="1"/>
  <c r="W120" i="1"/>
  <c r="AB122" i="1"/>
  <c r="K120" i="1"/>
  <c r="J120" i="1"/>
  <c r="AH120" i="1"/>
  <c r="Q122" i="1"/>
  <c r="S122" i="1"/>
  <c r="T122" i="1"/>
  <c r="AF120" i="1"/>
  <c r="AF122" i="1"/>
  <c r="AJ122" i="1"/>
  <c r="AJ120" i="1"/>
  <c r="AG122" i="1"/>
  <c r="AI122" i="1"/>
  <c r="P122" i="1"/>
  <c r="H120" i="1"/>
  <c r="L120" i="1"/>
  <c r="Z122" i="1"/>
  <c r="R120" i="1"/>
  <c r="U120" i="1"/>
  <c r="V122" i="1"/>
  <c r="V120" i="1"/>
  <c r="X122" i="1"/>
  <c r="X120" i="1"/>
  <c r="AE122" i="1"/>
  <c r="Y120" i="1"/>
  <c r="Y122" i="1"/>
  <c r="N120" i="1"/>
  <c r="I120" i="1"/>
  <c r="AD122" i="1"/>
  <c r="AC122" i="1"/>
  <c r="AK96" i="1"/>
  <c r="AL96" i="1"/>
  <c r="Q81" i="1"/>
  <c r="G81" i="1"/>
  <c r="V81" i="1"/>
  <c r="AK56" i="1"/>
  <c r="AF81" i="1"/>
  <c r="L81" i="1"/>
  <c r="AA81" i="1"/>
  <c r="AK81" i="1" l="1"/>
  <c r="G145" i="1"/>
  <c r="G146" i="1" s="1"/>
  <c r="AL143" i="1"/>
  <c r="AK37" i="1"/>
  <c r="AK64" i="1"/>
  <c r="AL104" i="1"/>
  <c r="AL64" i="1"/>
  <c r="AL37" i="1"/>
  <c r="AL32" i="1"/>
  <c r="AK47" i="1"/>
  <c r="AL169" i="1"/>
  <c r="AK169" i="1" l="1"/>
  <c r="AK177" i="1" s="1"/>
  <c r="AL177" i="1"/>
  <c r="G147" i="1"/>
  <c r="V147" i="1"/>
  <c r="Q147" i="1"/>
  <c r="AF147" i="1"/>
  <c r="L147" i="1"/>
  <c r="AA147" i="1"/>
  <c r="AA123" i="1" l="1"/>
  <c r="AK147" i="1"/>
  <c r="V123" i="1"/>
  <c r="AF123" i="1"/>
  <c r="AL47" i="1"/>
  <c r="G82" i="1" l="1"/>
  <c r="AK14" i="1"/>
  <c r="AL144" i="1" l="1"/>
  <c r="AL115" i="1"/>
  <c r="AL46" i="1"/>
  <c r="AF58" i="1"/>
  <c r="G106" i="1"/>
  <c r="AL98" i="1"/>
  <c r="AL101" i="1"/>
  <c r="AL103" i="1"/>
  <c r="AL117" i="1"/>
  <c r="AL14" i="1"/>
  <c r="AL16" i="1"/>
  <c r="AL54" i="1"/>
  <c r="AL31" i="1"/>
  <c r="AL35" i="1"/>
  <c r="AL36" i="1"/>
  <c r="AL38" i="1"/>
  <c r="AL39" i="1"/>
  <c r="AL48" i="1"/>
  <c r="AL49" i="1"/>
  <c r="AL52" i="1"/>
  <c r="AL51" i="1"/>
  <c r="AK98" i="1"/>
  <c r="AK101" i="1"/>
  <c r="AK102" i="1"/>
  <c r="AK103" i="1"/>
  <c r="AK104" i="1"/>
  <c r="AK115" i="1"/>
  <c r="AK117" i="1"/>
  <c r="AK16" i="1"/>
  <c r="AK54" i="1"/>
  <c r="AK31" i="1"/>
  <c r="AK35" i="1"/>
  <c r="AK32" i="1"/>
  <c r="AK36" i="1"/>
  <c r="AK38" i="1"/>
  <c r="AK46" i="1"/>
  <c r="AK39" i="1"/>
  <c r="AK48" i="1"/>
  <c r="AK49" i="1"/>
  <c r="AK52" i="1"/>
  <c r="AK51" i="1"/>
  <c r="AK60" i="1"/>
  <c r="AK68" i="1"/>
  <c r="AK73" i="1"/>
  <c r="AK77" i="1"/>
  <c r="AK63" i="1"/>
  <c r="AK76" i="1"/>
  <c r="AK62" i="1"/>
  <c r="AK72" i="1"/>
  <c r="AK65" i="1"/>
  <c r="AK78" i="1"/>
  <c r="AL60" i="1"/>
  <c r="AL68" i="1"/>
  <c r="AL73" i="1"/>
  <c r="AL77" i="1"/>
  <c r="AL63" i="1"/>
  <c r="AL76" i="1"/>
  <c r="AL62" i="1"/>
  <c r="AL72" i="1"/>
  <c r="AL65" i="1"/>
  <c r="AL78" i="1"/>
  <c r="AL134" i="1"/>
  <c r="AL129" i="1"/>
  <c r="AL138" i="1"/>
  <c r="AL132" i="1"/>
  <c r="AL133" i="1"/>
  <c r="AK134" i="1"/>
  <c r="AK129" i="1"/>
  <c r="AK138" i="1"/>
  <c r="AK132" i="1"/>
  <c r="AK133" i="1"/>
  <c r="AK144" i="1"/>
  <c r="AK145" i="1" l="1"/>
  <c r="AL118" i="1"/>
  <c r="AK118" i="1"/>
  <c r="AK57" i="1"/>
  <c r="AL57" i="1"/>
  <c r="AK55" i="1"/>
  <c r="AK79" i="1"/>
  <c r="AK105" i="1"/>
  <c r="AK106" i="1" s="1"/>
  <c r="AL79" i="1"/>
  <c r="AL145" i="1"/>
  <c r="G119" i="1"/>
  <c r="AF83" i="1"/>
  <c r="AL105" i="1"/>
  <c r="AL106" i="1" s="1"/>
  <c r="AA83" i="1"/>
  <c r="V58" i="1"/>
  <c r="AA58" i="1"/>
  <c r="L58" i="1"/>
  <c r="AK82" i="1" l="1"/>
  <c r="AK148" i="1"/>
  <c r="AL146" i="1"/>
  <c r="AL80" i="1"/>
  <c r="AK146" i="1"/>
  <c r="AK80" i="1"/>
  <c r="AL119" i="1"/>
  <c r="AL120" i="1" s="1"/>
  <c r="AK119" i="1"/>
  <c r="AK122" i="1" s="1"/>
  <c r="AL82" i="1"/>
  <c r="AL148" i="1"/>
  <c r="L123" i="1"/>
  <c r="Q123" i="1"/>
  <c r="G122" i="1"/>
  <c r="G123" i="1" s="1"/>
  <c r="G120" i="1"/>
  <c r="L149" i="1"/>
  <c r="Q149" i="1"/>
  <c r="AA149" i="1"/>
  <c r="V149" i="1"/>
  <c r="AF149" i="1"/>
  <c r="Q83" i="1"/>
  <c r="G83" i="1"/>
  <c r="L121" i="1"/>
  <c r="AA121" i="1"/>
  <c r="V83" i="1"/>
  <c r="AF121" i="1"/>
  <c r="V121" i="1"/>
  <c r="Q121" i="1"/>
  <c r="L83" i="1"/>
  <c r="AL122" i="1" l="1"/>
  <c r="AK120" i="1"/>
  <c r="AK123" i="1"/>
  <c r="AK83" i="1"/>
  <c r="G148" i="1"/>
  <c r="G149" i="1" s="1"/>
  <c r="AK149" i="1" s="1"/>
  <c r="G58" i="1"/>
  <c r="AK58" i="1" s="1"/>
  <c r="AK121" i="1" l="1"/>
  <c r="G121" i="1"/>
</calcChain>
</file>

<file path=xl/sharedStrings.xml><?xml version="1.0" encoding="utf-8"?>
<sst xmlns="http://schemas.openxmlformats.org/spreadsheetml/2006/main" count="298" uniqueCount="254">
  <si>
    <t>Lp.</t>
  </si>
  <si>
    <t>K</t>
  </si>
  <si>
    <t>S</t>
  </si>
  <si>
    <t>ECTS</t>
  </si>
  <si>
    <t xml:space="preserve">  </t>
  </si>
  <si>
    <t>Business English I</t>
  </si>
  <si>
    <t>Business English II</t>
  </si>
  <si>
    <t>Business English III</t>
  </si>
  <si>
    <t>2, 4, 6</t>
  </si>
  <si>
    <t>1, 3, 5</t>
  </si>
  <si>
    <t>2, 6</t>
  </si>
  <si>
    <t>4, 6</t>
  </si>
  <si>
    <t>3, 5</t>
  </si>
  <si>
    <t>9.9.0028</t>
  </si>
  <si>
    <t>9.0.6316</t>
  </si>
  <si>
    <t>9.0.6318</t>
  </si>
  <si>
    <t>9.0.6317</t>
  </si>
  <si>
    <t>9.0.6320</t>
  </si>
  <si>
    <t>9.0.6319</t>
  </si>
  <si>
    <t>9.0.6321</t>
  </si>
  <si>
    <t>9.0.6322</t>
  </si>
  <si>
    <t>9.0.6323</t>
  </si>
  <si>
    <t>9.0.6324</t>
  </si>
  <si>
    <t>9.3.0582</t>
  </si>
  <si>
    <t>9.0.6325</t>
  </si>
  <si>
    <t>9.0.6326</t>
  </si>
  <si>
    <t>9.0.6327</t>
  </si>
  <si>
    <t>9.0.6328</t>
  </si>
  <si>
    <t>9.0.6329</t>
  </si>
  <si>
    <t>8.0.14004</t>
  </si>
  <si>
    <t>9.2.0536</t>
  </si>
  <si>
    <t>9.2.0537</t>
  </si>
  <si>
    <t>9.2.0538</t>
  </si>
  <si>
    <t>9.2.0539</t>
  </si>
  <si>
    <t>9.2.0540</t>
  </si>
  <si>
    <t>9.2.0541</t>
  </si>
  <si>
    <t>9.2.0542</t>
  </si>
  <si>
    <t>9.2.0543</t>
  </si>
  <si>
    <t>9.2.0544</t>
  </si>
  <si>
    <t>9.4.0557</t>
  </si>
  <si>
    <t>9.2.0545</t>
  </si>
  <si>
    <t>8.3.0868</t>
  </si>
  <si>
    <t>8.0.14008</t>
  </si>
  <si>
    <t>8.0.14009</t>
  </si>
  <si>
    <t>8.0.14010</t>
  </si>
  <si>
    <t>8.0.14011</t>
  </si>
  <si>
    <t>8.0.14012</t>
  </si>
  <si>
    <t>9.0.6330</t>
  </si>
  <si>
    <t>9.0.6331</t>
  </si>
  <si>
    <t>9.4.0558</t>
  </si>
  <si>
    <t>4.0.3073</t>
  </si>
  <si>
    <t>4.3.1832</t>
  </si>
  <si>
    <t>9.0.6332</t>
  </si>
  <si>
    <t>9.0.6333</t>
  </si>
  <si>
    <t>9.0.6334</t>
  </si>
  <si>
    <t>9.9.0024</t>
  </si>
  <si>
    <t>9.9.0025</t>
  </si>
  <si>
    <t>9.9.0026</t>
  </si>
  <si>
    <t>9.0.6335</t>
  </si>
  <si>
    <t>9.0.6336</t>
  </si>
  <si>
    <t>9.9.0027</t>
  </si>
  <si>
    <t>5.1.0418</t>
  </si>
  <si>
    <t>5.1.0419</t>
  </si>
  <si>
    <t>5.1.0421</t>
  </si>
  <si>
    <t>5.1.0420</t>
  </si>
  <si>
    <t>5.1.0422</t>
  </si>
  <si>
    <t> 9.0.6337</t>
  </si>
  <si>
    <t>9.0.6340</t>
  </si>
  <si>
    <t>9.0.6339</t>
  </si>
  <si>
    <t>9.0.6338</t>
  </si>
  <si>
    <t>9.4.0559</t>
  </si>
  <si>
    <t>9.4.0560</t>
  </si>
  <si>
    <t>9.4.0561</t>
  </si>
  <si>
    <t>9.4.0562</t>
  </si>
  <si>
    <t>9.4.0563</t>
  </si>
  <si>
    <t>9.4.0564</t>
  </si>
  <si>
    <t>9.4.0565</t>
  </si>
  <si>
    <t>5.1.0423</t>
  </si>
  <si>
    <t>9.4.0566</t>
  </si>
  <si>
    <t>9.4.0567</t>
  </si>
  <si>
    <t>9.4.0568</t>
  </si>
  <si>
    <t>9.4.0569</t>
  </si>
  <si>
    <t>9.4.0570</t>
  </si>
  <si>
    <t>9.4.0571</t>
  </si>
  <si>
    <t>9.2.0549</t>
  </si>
  <si>
    <t>9.0.6341</t>
  </si>
  <si>
    <t> 9.0.6342</t>
  </si>
  <si>
    <t>8.0.14019</t>
  </si>
  <si>
    <t>PLAN OF BACHELOR STUDIES FROM THE ACADEMIC YEAR 2023/24</t>
  </si>
  <si>
    <t>German Philology</t>
  </si>
  <si>
    <t>German philosophical thought</t>
  </si>
  <si>
    <t>Latin</t>
  </si>
  <si>
    <t>Final examination in a foreign language</t>
  </si>
  <si>
    <t xml:space="preserve">Form of assessment after the semester </t>
  </si>
  <si>
    <t>first year of study</t>
  </si>
  <si>
    <t>second year of study</t>
  </si>
  <si>
    <t>third year of study</t>
  </si>
  <si>
    <t>Schedule of hours</t>
  </si>
  <si>
    <t>number of hours</t>
  </si>
  <si>
    <t>number of ECTS</t>
  </si>
  <si>
    <t>6 semester</t>
  </si>
  <si>
    <t>5 semester</t>
  </si>
  <si>
    <t>4 semester</t>
  </si>
  <si>
    <t>3 semester</t>
  </si>
  <si>
    <t>2 semester</t>
  </si>
  <si>
    <t>1 semester</t>
  </si>
  <si>
    <t xml:space="preserve">business and economic </t>
  </si>
  <si>
    <t>Teaching</t>
  </si>
  <si>
    <t>Translating</t>
  </si>
  <si>
    <t xml:space="preserve"> 1. GENERAL AND SPECIFIC CONTENT GROUP A1</t>
  </si>
  <si>
    <t>1.1. General content*</t>
  </si>
  <si>
    <t>1.2. Specific content*</t>
  </si>
  <si>
    <t>Number of hours (advanced group)</t>
  </si>
  <si>
    <t>Number of hours (beginners group)</t>
  </si>
  <si>
    <t>Number of hours per semester (advanced group)</t>
  </si>
  <si>
    <t>Number of hours per semester (beginners group)</t>
  </si>
  <si>
    <t>in total</t>
  </si>
  <si>
    <t xml:space="preserve"> 3.TEACHING SPECIALISATION (German with English)*</t>
  </si>
  <si>
    <t>Modu B + C</t>
  </si>
  <si>
    <t xml:space="preserve"> 3.3 GROUP D (DIDACTIC PREPARATION FOR TEACHING GERMAN)</t>
  </si>
  <si>
    <t xml:space="preserve">TOTAL Number of HOURS (subjects of the teaching module group B+C+D) </t>
  </si>
  <si>
    <t>3.4 GROUP A2 (CONTENT PREPARATION FOR TEACHING ANOTHER SUBJECT: ENGLISH LANGUAGE)</t>
  </si>
  <si>
    <t>3.5 GROUP E (DIDACTIC PREPARATION FOR TEACHING ANOTHER SUBJECT: ENGLISH LANGUAGE)</t>
  </si>
  <si>
    <t>4. SPECIALISATION IN TRANSLATION*.</t>
  </si>
  <si>
    <t>TOTAL number of HOURS (subjects of the teaching module group B+C+D+E)</t>
  </si>
  <si>
    <t>TEACHER SPECIALISATION (GERMAN WITH ENGLISH) (beginners group)</t>
  </si>
  <si>
    <t>TEACHER SPECIALISATION (GERMAN WITH ENGLISH) (advanced group)</t>
  </si>
  <si>
    <t>TOTAL number of HOURS (advanced group)</t>
  </si>
  <si>
    <t>TOTAL number of HOURS (beginners group)</t>
  </si>
  <si>
    <t>SPECIALISATION IN TRANSLATION (advanced group)</t>
  </si>
  <si>
    <t>SPECIALISATION IN TRANSLATION (beginners group)</t>
  </si>
  <si>
    <t xml:space="preserve">Subject </t>
  </si>
  <si>
    <t>1) The subject fulfils 2 pts. ECTS in social sciences.</t>
  </si>
  <si>
    <r>
      <rPr>
        <vertAlign val="superscript"/>
        <sz val="11"/>
        <rFont val="Times New Roman"/>
        <family val="1"/>
        <charset val="238"/>
      </rPr>
      <t>2)</t>
    </r>
    <r>
      <rPr>
        <sz val="11"/>
        <rFont val="Times New Roman"/>
        <family val="1"/>
        <charset val="238"/>
      </rPr>
      <t xml:space="preserve"> The subject fulfils 1 pts. ECTS in social sciences.</t>
    </r>
  </si>
  <si>
    <r>
      <rPr>
        <b/>
        <vertAlign val="superscript"/>
        <sz val="11"/>
        <rFont val="Times New Roman"/>
        <family val="1"/>
        <charset val="238"/>
      </rPr>
      <t xml:space="preserve">3) </t>
    </r>
    <r>
      <rPr>
        <b/>
        <sz val="11"/>
        <rFont val="Times New Roman"/>
        <family val="1"/>
        <charset val="238"/>
      </rPr>
      <t>The subject fulfils 3 pts. ECTS in social sciences.</t>
    </r>
  </si>
  <si>
    <t xml:space="preserve">Breakdown of practical German language learning into components in the advanced group (including semester, number of hours and ECTS credits): </t>
  </si>
  <si>
    <t xml:space="preserve">Breakdown of practical German language learning into components in the beginner group (including semester, number of hours and ECTS credits): </t>
  </si>
  <si>
    <t>German Language Course  (advanced group) I</t>
  </si>
  <si>
    <t>German Language Course  (advanced group) II</t>
  </si>
  <si>
    <t>German Language Course  (beginners group) I</t>
  </si>
  <si>
    <t>German Language Course  (beginners group) II</t>
  </si>
  <si>
    <t>German Language Course  III</t>
  </si>
  <si>
    <t>German Language Course  IV</t>
  </si>
  <si>
    <t>German Language Course  V</t>
  </si>
  <si>
    <t>German Language Course  VI</t>
  </si>
  <si>
    <t>Introduction to Linguistics</t>
  </si>
  <si>
    <t>Descriptive Grammar of German - exercises I</t>
  </si>
  <si>
    <t>Descriptive Grammar of German - exercises II</t>
  </si>
  <si>
    <t>Contrastive grammar of German and Polish</t>
  </si>
  <si>
    <t>Introduction to Literary Studies</t>
  </si>
  <si>
    <t>German literature - lecture I</t>
  </si>
  <si>
    <t>Descriptive Grammar of German - lecture I</t>
  </si>
  <si>
    <t>Descriptive Grammar of German - lecture II</t>
  </si>
  <si>
    <t>German literature - lecture II</t>
  </si>
  <si>
    <t>German literature - lecture III</t>
  </si>
  <si>
    <t>German literature - lecture IV</t>
  </si>
  <si>
    <t>German Literature - exercises I</t>
  </si>
  <si>
    <t>German Literature - exercises II</t>
  </si>
  <si>
    <t>German Literature - exercises III</t>
  </si>
  <si>
    <t>German Literature - exercises IV</t>
  </si>
  <si>
    <t>Literature of Danzig and the region</t>
  </si>
  <si>
    <t>History of German-speaking Countries</t>
  </si>
  <si>
    <t>German studies - lecture I</t>
  </si>
  <si>
    <t>German studies - exercises I</t>
  </si>
  <si>
    <t>German studies - lectures II</t>
  </si>
  <si>
    <r>
      <t xml:space="preserve">Diploma Seminar </t>
    </r>
    <r>
      <rPr>
        <sz val="11"/>
        <rFont val="Times New Roman"/>
        <family val="1"/>
        <charset val="238"/>
      </rPr>
      <t>I</t>
    </r>
  </si>
  <si>
    <t>Diploma Seminar II</t>
  </si>
  <si>
    <t>sylabus number (ECTS code)</t>
  </si>
  <si>
    <t>Principles of Economics1)</t>
  </si>
  <si>
    <t>Economy of German-Speaking Countries I</t>
  </si>
  <si>
    <t>Economy of German-Speaking Countries II</t>
  </si>
  <si>
    <t>MS Excel - Working with Worksheets</t>
  </si>
  <si>
    <t>Introduction to Accounting3)</t>
  </si>
  <si>
    <t>Communication within a Company I</t>
  </si>
  <si>
    <t>Communication within a Company II</t>
  </si>
  <si>
    <t>Communication within a Company III</t>
  </si>
  <si>
    <t>Practical Business Knowledge Workshops</t>
  </si>
  <si>
    <t>Negotiation Techniques and Interpersonal Communication I</t>
  </si>
  <si>
    <t>Negotiation Techniques and Interpersonal Communication II</t>
  </si>
  <si>
    <t>Business Psychology2)</t>
  </si>
  <si>
    <t>The teacher's working tools</t>
  </si>
  <si>
    <t>Basics of didactics</t>
  </si>
  <si>
    <t>Language culture, diction and voice production</t>
  </si>
  <si>
    <r>
      <rPr>
        <vertAlign val="superscript"/>
        <sz val="18"/>
        <rFont val="Times New Roman"/>
        <family val="1"/>
        <charset val="238"/>
      </rPr>
      <t>Learning processes and specific learning needs</t>
    </r>
    <r>
      <rPr>
        <vertAlign val="superscript"/>
        <sz val="11"/>
        <rFont val="Times New Roman"/>
        <family val="1"/>
        <charset val="238"/>
      </rPr>
      <t xml:space="preserve"> 2)</t>
    </r>
  </si>
  <si>
    <r>
      <rPr>
        <vertAlign val="superscript"/>
        <sz val="18"/>
        <rFont val="Times New Roman"/>
        <family val="1"/>
        <charset val="238"/>
      </rPr>
      <t>Communication in education</t>
    </r>
    <r>
      <rPr>
        <vertAlign val="superscript"/>
        <sz val="11"/>
        <rFont val="Times New Roman"/>
        <family val="1"/>
        <charset val="238"/>
      </rPr>
      <t xml:space="preserve"> 2)</t>
    </r>
  </si>
  <si>
    <t>Psycholinguistics (with specialisation in translation)</t>
  </si>
  <si>
    <t>Didactics: Teaching German as a Foreign Language I</t>
  </si>
  <si>
    <t>Didactics: Teaching German as a Foreign Language II</t>
  </si>
  <si>
    <t>Information technology in education</t>
  </si>
  <si>
    <t>Workshop: study of teaching methods</t>
  </si>
  <si>
    <t>Descriptive Grammar of English</t>
  </si>
  <si>
    <t>English Language Course I</t>
  </si>
  <si>
    <t>English Language Course II</t>
  </si>
  <si>
    <t>English Language Course III</t>
  </si>
  <si>
    <t>Contemporary culture of English-speaking countries</t>
  </si>
  <si>
    <t>Didactics: Teaching English as a Foreign Language I</t>
  </si>
  <si>
    <t>Didactics: Teaching English as a Foreign Language II</t>
  </si>
  <si>
    <t>Exam</t>
  </si>
  <si>
    <t>Psycholinguistics</t>
  </si>
  <si>
    <t>Information Technology</t>
  </si>
  <si>
    <t>German-Polish Comparative Studies</t>
  </si>
  <si>
    <t>Pragmatics</t>
  </si>
  <si>
    <t>Interculturalism in Language and Communication</t>
  </si>
  <si>
    <t>Interculturalism in Literature und Culture</t>
  </si>
  <si>
    <t>Faculty lecture in social sciences1)</t>
  </si>
  <si>
    <t>Professional Practice</t>
  </si>
  <si>
    <t>Textbook course (practising all skills)</t>
  </si>
  <si>
    <t>Phonetics</t>
  </si>
  <si>
    <t>Practical grammar</t>
  </si>
  <si>
    <t>Conversations</t>
  </si>
  <si>
    <t>Lexical vocabulary</t>
  </si>
  <si>
    <t>Writing and conversations</t>
  </si>
  <si>
    <t>Language of advertising</t>
  </si>
  <si>
    <t>Lexical vocabulary profiled + writing</t>
  </si>
  <si>
    <t>Interdepartmental   lecture</t>
  </si>
  <si>
    <t>Foreign Language Course I</t>
  </si>
  <si>
    <t>Foreign Language Course II</t>
  </si>
  <si>
    <t>Physical Education I</t>
  </si>
  <si>
    <t>Physical Education II</t>
  </si>
  <si>
    <t xml:space="preserve">Introduction to the History of German </t>
  </si>
  <si>
    <t>Commercial and economic translating workshops</t>
  </si>
  <si>
    <t>The Language of German economy I</t>
  </si>
  <si>
    <t>The Language of German economy II</t>
  </si>
  <si>
    <t>Pupil's  development: its contexts and disorders2)</t>
  </si>
  <si>
    <t>BUSINESS AND ECONOMICS SPECIALIZATION (advanced group)</t>
  </si>
  <si>
    <t>BUSINESS AND ECONOMICS SPECIALIZATION (beginners' group)</t>
  </si>
  <si>
    <r>
      <rPr>
        <vertAlign val="superscript"/>
        <sz val="16"/>
        <rFont val="Times New Roman"/>
        <family val="1"/>
        <charset val="238"/>
      </rPr>
      <t>Teacher's  job of care and education</t>
    </r>
    <r>
      <rPr>
        <vertAlign val="superscript"/>
        <sz val="11"/>
        <rFont val="Times New Roman"/>
        <family val="1"/>
        <charset val="238"/>
      </rPr>
      <t xml:space="preserve"> 2)</t>
    </r>
  </si>
  <si>
    <t>The teacher and school 2)</t>
  </si>
  <si>
    <t xml:space="preserve">Psychological and pedagogical practice experience analysis </t>
  </si>
  <si>
    <t>Psychological and pedagogical professional practice</t>
  </si>
  <si>
    <t>Teaching practice at primary and secondary school - German language</t>
  </si>
  <si>
    <t>Teaching practice at primary and secondary school - English language</t>
  </si>
  <si>
    <t>Introduction to Translation Studies I</t>
  </si>
  <si>
    <t>Introduction to Translation Studies II</t>
  </si>
  <si>
    <t xml:space="preserve">Working with text from a translator's perspective - general translating workshop  </t>
  </si>
  <si>
    <t xml:space="preserve">Working with text from a translator's perspective - functional translating workshop  </t>
  </si>
  <si>
    <r>
      <rPr>
        <i/>
        <vertAlign val="superscript"/>
        <sz val="18"/>
        <rFont val="Times New Roman"/>
        <family val="1"/>
        <charset val="238"/>
      </rPr>
      <t>Socio-economic  Interpreting workshop I</t>
    </r>
    <r>
      <rPr>
        <i/>
        <vertAlign val="superscript"/>
        <sz val="11"/>
        <rFont val="Times New Roman"/>
        <family val="1"/>
        <charset val="238"/>
      </rPr>
      <t xml:space="preserve"> 3)</t>
    </r>
  </si>
  <si>
    <r>
      <t>Socio-economic  Interpreting workshop II</t>
    </r>
    <r>
      <rPr>
        <i/>
        <vertAlign val="superscript"/>
        <sz val="11"/>
        <rFont val="Times New Roman"/>
        <family val="1"/>
        <charset val="238"/>
      </rPr>
      <t>3)</t>
    </r>
  </si>
  <si>
    <r>
      <t>Socio-economic  Interpreting workshop III</t>
    </r>
    <r>
      <rPr>
        <i/>
        <vertAlign val="superscript"/>
        <sz val="11"/>
        <rFont val="Times New Roman"/>
        <family val="1"/>
        <charset val="238"/>
      </rPr>
      <t>3)</t>
    </r>
  </si>
  <si>
    <t>Specializations:</t>
  </si>
  <si>
    <t>Faculty of Languages</t>
  </si>
  <si>
    <t>Literary translation</t>
  </si>
  <si>
    <t>L</t>
  </si>
  <si>
    <t>C</t>
  </si>
  <si>
    <t>2. Buisness and economic specialization*</t>
  </si>
  <si>
    <t>Internship</t>
  </si>
  <si>
    <t>Interpreting: Spezialist  Texts I</t>
  </si>
  <si>
    <t>Interpreting: General  Texts I</t>
  </si>
  <si>
    <t>Interpreting: General  Texts II</t>
  </si>
  <si>
    <t>Interpreting: General  Texts III</t>
  </si>
  <si>
    <t>Interpreting: Specialist  Texts II</t>
  </si>
  <si>
    <t>Education Projects</t>
  </si>
  <si>
    <t xml:space="preserve">course credit with a grade </t>
  </si>
  <si>
    <t>course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</si>
</sst>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sz val="11"/>
      <color indexed="46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rgb="FF99FF99"/>
      <name val="Times New Roman"/>
      <family val="1"/>
      <charset val="238"/>
    </font>
    <font>
      <sz val="11"/>
      <color rgb="FF92D05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8"/>
      <color rgb="FF606060"/>
      <name val="Tahoma"/>
      <family val="2"/>
      <charset val="238"/>
    </font>
    <font>
      <i/>
      <sz val="8"/>
      <name val="Tahoma"/>
      <family val="2"/>
      <charset val="238"/>
    </font>
    <font>
      <i/>
      <vertAlign val="superscript"/>
      <sz val="18"/>
      <name val="Times New Roman"/>
      <family val="1"/>
      <charset val="238"/>
    </font>
    <font>
      <vertAlign val="superscript"/>
      <sz val="18"/>
      <name val="Times New Roman"/>
      <family val="1"/>
      <charset val="238"/>
    </font>
    <font>
      <vertAlign val="superscript"/>
      <sz val="16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2"/>
        <bgColor indexed="51"/>
      </patternFill>
    </fill>
    <fill>
      <patternFill patternType="solid">
        <fgColor indexed="24"/>
        <bgColor indexed="26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13"/>
      </patternFill>
    </fill>
    <fill>
      <patternFill patternType="gray125">
        <fgColor indexed="22"/>
        <bgColor indexed="44"/>
      </patternFill>
    </fill>
    <fill>
      <patternFill patternType="solid">
        <fgColor indexed="24"/>
        <bgColor indexed="34"/>
      </patternFill>
    </fill>
    <fill>
      <patternFill patternType="solid">
        <fgColor indexed="44"/>
        <bgColor indexed="49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3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CC"/>
        <bgColor indexed="5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2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23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3" borderId="1" xfId="0" applyFont="1" applyFill="1" applyBorder="1" applyAlignment="1">
      <alignment vertical="center"/>
    </xf>
    <xf numFmtId="0" fontId="5" fillId="23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/>
    </xf>
    <xf numFmtId="0" fontId="14" fillId="2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readingOrder="1"/>
    </xf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5" fillId="31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2" fillId="23" borderId="1" xfId="0" applyFont="1" applyFill="1" applyBorder="1" applyAlignment="1">
      <alignment horizontal="left" vertical="center" wrapText="1"/>
    </xf>
    <xf numFmtId="0" fontId="10" fillId="23" borderId="1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 readingOrder="1"/>
    </xf>
    <xf numFmtId="0" fontId="3" fillId="23" borderId="1" xfId="0" applyFont="1" applyFill="1" applyBorder="1" applyAlignment="1">
      <alignment horizontal="center" vertical="center" wrapText="1" readingOrder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29" borderId="2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readingOrder="1"/>
    </xf>
    <xf numFmtId="0" fontId="3" fillId="0" borderId="24" xfId="0" applyFont="1" applyBorder="1" applyAlignment="1">
      <alignment horizontal="left" vertical="center" wrapText="1" readingOrder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23" borderId="21" xfId="0" applyFont="1" applyFill="1" applyBorder="1" applyAlignment="1">
      <alignment horizontal="center" vertical="center" wrapText="1"/>
    </xf>
    <xf numFmtId="0" fontId="5" fillId="23" borderId="22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1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9999FF"/>
      <color rgb="FFCCFFCC"/>
      <color rgb="FFFF99FF"/>
      <color rgb="FF99CCFF"/>
      <color rgb="FFFF00FF"/>
      <color rgb="FF99FF99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S205"/>
  <sheetViews>
    <sheetView tabSelected="1" zoomScale="80" zoomScaleNormal="80" zoomScaleSheetLayoutView="110" workbookViewId="0">
      <selection activeCell="E7" sqref="E7"/>
    </sheetView>
  </sheetViews>
  <sheetFormatPr defaultColWidth="9.21875" defaultRowHeight="13.8" x14ac:dyDescent="0.3"/>
  <cols>
    <col min="1" max="1" width="5.77734375" style="60" customWidth="1"/>
    <col min="2" max="3" width="86" style="25" customWidth="1"/>
    <col min="4" max="6" width="8.77734375" style="62" customWidth="1"/>
    <col min="7" max="10" width="5.77734375" style="60" customWidth="1"/>
    <col min="11" max="11" width="6.77734375" style="60" customWidth="1"/>
    <col min="12" max="15" width="5.77734375" style="60" customWidth="1"/>
    <col min="16" max="16" width="6.77734375" style="60" customWidth="1"/>
    <col min="17" max="20" width="5.77734375" style="60" customWidth="1"/>
    <col min="21" max="21" width="6.77734375" style="60" customWidth="1"/>
    <col min="22" max="25" width="5.77734375" style="60" customWidth="1"/>
    <col min="26" max="26" width="6.77734375" style="60" customWidth="1"/>
    <col min="27" max="30" width="5.77734375" style="60" customWidth="1"/>
    <col min="31" max="31" width="6.77734375" style="60" customWidth="1"/>
    <col min="32" max="35" width="5.77734375" style="60" customWidth="1"/>
    <col min="36" max="36" width="6.77734375" style="60" customWidth="1"/>
    <col min="37" max="38" width="7.77734375" style="60" customWidth="1"/>
    <col min="39" max="16384" width="9.21875" style="25"/>
  </cols>
  <sheetData>
    <row r="1" spans="1:38" ht="20.100000000000001" customHeight="1" x14ac:dyDescent="0.3">
      <c r="A1" s="202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38" ht="20.100000000000001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ht="20.100000000000001" customHeight="1" x14ac:dyDescent="0.3">
      <c r="A3" s="56"/>
      <c r="B3" s="55" t="s">
        <v>240</v>
      </c>
      <c r="C3" s="55"/>
      <c r="D3" s="54"/>
      <c r="E3" s="54"/>
      <c r="F3" s="54"/>
      <c r="G3" s="56"/>
      <c r="H3" s="56"/>
      <c r="I3" s="56"/>
      <c r="J3" s="56"/>
      <c r="K3" s="56"/>
      <c r="L3" s="56"/>
      <c r="M3" s="56"/>
      <c r="N3" s="56"/>
      <c r="O3" s="56"/>
      <c r="P3" s="45"/>
      <c r="Q3" s="68" t="s">
        <v>239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  <c r="AD3" s="57"/>
      <c r="AE3" s="57"/>
      <c r="AF3" s="57"/>
      <c r="AG3" s="57"/>
      <c r="AH3" s="57"/>
      <c r="AI3" s="57"/>
      <c r="AJ3" s="57"/>
      <c r="AK3" s="57"/>
      <c r="AL3" s="56"/>
    </row>
    <row r="4" spans="1:38" ht="20.100000000000001" customHeight="1" x14ac:dyDescent="0.3">
      <c r="A4" s="56"/>
      <c r="B4" s="59" t="s">
        <v>89</v>
      </c>
      <c r="C4" s="59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2" t="s">
        <v>106</v>
      </c>
      <c r="S4" s="58"/>
      <c r="T4" s="58"/>
      <c r="U4" s="58"/>
      <c r="V4" s="56"/>
      <c r="W4" s="56"/>
      <c r="X4" s="56"/>
      <c r="Y4" s="56"/>
      <c r="Z4" s="56"/>
      <c r="AA4" s="56"/>
      <c r="AB4" s="56"/>
      <c r="AC4" s="57"/>
      <c r="AD4" s="57"/>
      <c r="AE4" s="57"/>
      <c r="AF4" s="57"/>
      <c r="AG4" s="57"/>
      <c r="AH4" s="57"/>
      <c r="AI4" s="57"/>
      <c r="AJ4" s="57"/>
      <c r="AK4" s="57"/>
      <c r="AL4" s="56"/>
    </row>
    <row r="5" spans="1:38" ht="20.100000000000001" customHeight="1" x14ac:dyDescent="0.3">
      <c r="A5" s="56"/>
      <c r="B5" s="59"/>
      <c r="C5" s="59"/>
      <c r="D5" s="54"/>
      <c r="E5" s="54"/>
      <c r="F5" s="54"/>
      <c r="G5" s="54"/>
      <c r="H5" s="54"/>
      <c r="I5" s="54"/>
      <c r="K5" s="54"/>
      <c r="L5" s="54"/>
      <c r="M5" s="54"/>
      <c r="N5" s="54"/>
      <c r="O5" s="54"/>
      <c r="P5" s="54"/>
      <c r="Q5" s="52" t="s">
        <v>107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8" ht="20.100000000000001" customHeight="1" x14ac:dyDescent="0.3">
      <c r="A6" s="56"/>
      <c r="D6" s="54"/>
      <c r="E6" s="54"/>
      <c r="F6" s="54"/>
      <c r="G6" s="54"/>
      <c r="H6" s="54"/>
      <c r="I6" s="54"/>
      <c r="K6" s="54"/>
      <c r="L6" s="54"/>
      <c r="M6" s="54"/>
      <c r="N6" s="54"/>
      <c r="O6" s="54"/>
      <c r="P6" s="54"/>
      <c r="Q6" s="52" t="s">
        <v>108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8" ht="20.100000000000001" customHeight="1" thickBot="1" x14ac:dyDescent="0.35"/>
    <row r="8" spans="1:38" ht="20.100000000000001" customHeight="1" x14ac:dyDescent="0.3">
      <c r="A8" s="203"/>
      <c r="B8" s="204"/>
      <c r="C8" s="204"/>
      <c r="D8" s="204"/>
      <c r="E8" s="204"/>
      <c r="F8" s="204"/>
      <c r="G8" s="205" t="s">
        <v>97</v>
      </c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6"/>
    </row>
    <row r="9" spans="1:38" ht="20.100000000000001" customHeight="1" x14ac:dyDescent="0.3">
      <c r="A9" s="217" t="s">
        <v>0</v>
      </c>
      <c r="B9" s="136" t="s">
        <v>131</v>
      </c>
      <c r="C9" s="1"/>
      <c r="D9" s="136" t="s">
        <v>93</v>
      </c>
      <c r="E9" s="136"/>
      <c r="F9" s="136"/>
      <c r="G9" s="220" t="s">
        <v>94</v>
      </c>
      <c r="H9" s="220"/>
      <c r="I9" s="220"/>
      <c r="J9" s="220"/>
      <c r="K9" s="220"/>
      <c r="L9" s="220"/>
      <c r="M9" s="220"/>
      <c r="N9" s="220"/>
      <c r="O9" s="220"/>
      <c r="P9" s="220"/>
      <c r="Q9" s="218" t="s">
        <v>95</v>
      </c>
      <c r="R9" s="218"/>
      <c r="S9" s="218"/>
      <c r="T9" s="218"/>
      <c r="U9" s="218"/>
      <c r="V9" s="218"/>
      <c r="W9" s="218"/>
      <c r="X9" s="218"/>
      <c r="Y9" s="218"/>
      <c r="Z9" s="218"/>
      <c r="AA9" s="207" t="s">
        <v>96</v>
      </c>
      <c r="AB9" s="207"/>
      <c r="AC9" s="207"/>
      <c r="AD9" s="207"/>
      <c r="AE9" s="207"/>
      <c r="AF9" s="207"/>
      <c r="AG9" s="207"/>
      <c r="AH9" s="207"/>
      <c r="AI9" s="207"/>
      <c r="AJ9" s="207"/>
      <c r="AK9" s="162" t="s">
        <v>98</v>
      </c>
      <c r="AL9" s="221" t="s">
        <v>99</v>
      </c>
    </row>
    <row r="10" spans="1:38" ht="20.100000000000001" customHeight="1" x14ac:dyDescent="0.3">
      <c r="A10" s="217"/>
      <c r="B10" s="136"/>
      <c r="C10" s="1"/>
      <c r="D10" s="136"/>
      <c r="E10" s="136"/>
      <c r="F10" s="136"/>
      <c r="G10" s="219" t="s">
        <v>105</v>
      </c>
      <c r="H10" s="219"/>
      <c r="I10" s="219"/>
      <c r="J10" s="219"/>
      <c r="K10" s="219"/>
      <c r="L10" s="208" t="s">
        <v>104</v>
      </c>
      <c r="M10" s="208"/>
      <c r="N10" s="208"/>
      <c r="O10" s="208"/>
      <c r="P10" s="208"/>
      <c r="Q10" s="218" t="s">
        <v>103</v>
      </c>
      <c r="R10" s="218"/>
      <c r="S10" s="218"/>
      <c r="T10" s="218"/>
      <c r="U10" s="218"/>
      <c r="V10" s="212" t="s">
        <v>102</v>
      </c>
      <c r="W10" s="212"/>
      <c r="X10" s="212"/>
      <c r="Y10" s="212"/>
      <c r="Z10" s="212"/>
      <c r="AA10" s="216" t="s">
        <v>101</v>
      </c>
      <c r="AB10" s="216"/>
      <c r="AC10" s="216"/>
      <c r="AD10" s="216"/>
      <c r="AE10" s="216"/>
      <c r="AF10" s="207" t="s">
        <v>100</v>
      </c>
      <c r="AG10" s="207"/>
      <c r="AH10" s="207"/>
      <c r="AI10" s="207"/>
      <c r="AJ10" s="207"/>
      <c r="AK10" s="162"/>
      <c r="AL10" s="222"/>
    </row>
    <row r="11" spans="1:38" ht="20.100000000000001" customHeight="1" x14ac:dyDescent="0.3">
      <c r="A11" s="217"/>
      <c r="B11" s="136"/>
      <c r="C11" s="1" t="s">
        <v>167</v>
      </c>
      <c r="D11" s="1" t="s">
        <v>197</v>
      </c>
      <c r="E11" s="1" t="s">
        <v>252</v>
      </c>
      <c r="F11" s="1" t="s">
        <v>253</v>
      </c>
      <c r="G11" s="4" t="s">
        <v>242</v>
      </c>
      <c r="H11" s="4" t="s">
        <v>1</v>
      </c>
      <c r="I11" s="4" t="s">
        <v>243</v>
      </c>
      <c r="J11" s="4" t="s">
        <v>2</v>
      </c>
      <c r="K11" s="4" t="s">
        <v>3</v>
      </c>
      <c r="L11" s="1" t="s">
        <v>242</v>
      </c>
      <c r="M11" s="1" t="s">
        <v>1</v>
      </c>
      <c r="N11" s="1" t="s">
        <v>243</v>
      </c>
      <c r="O11" s="1" t="s">
        <v>2</v>
      </c>
      <c r="P11" s="1" t="s">
        <v>3</v>
      </c>
      <c r="Q11" s="2" t="s">
        <v>242</v>
      </c>
      <c r="R11" s="2" t="s">
        <v>1</v>
      </c>
      <c r="S11" s="2" t="s">
        <v>243</v>
      </c>
      <c r="T11" s="2" t="s">
        <v>2</v>
      </c>
      <c r="U11" s="2" t="s">
        <v>3</v>
      </c>
      <c r="V11" s="1" t="s">
        <v>242</v>
      </c>
      <c r="W11" s="1" t="s">
        <v>1</v>
      </c>
      <c r="X11" s="1" t="s">
        <v>243</v>
      </c>
      <c r="Y11" s="1" t="s">
        <v>2</v>
      </c>
      <c r="Z11" s="1" t="s">
        <v>3</v>
      </c>
      <c r="AA11" s="5" t="s">
        <v>242</v>
      </c>
      <c r="AB11" s="5" t="s">
        <v>1</v>
      </c>
      <c r="AC11" s="5" t="s">
        <v>243</v>
      </c>
      <c r="AD11" s="5" t="s">
        <v>2</v>
      </c>
      <c r="AE11" s="5" t="s">
        <v>3</v>
      </c>
      <c r="AF11" s="1" t="s">
        <v>242</v>
      </c>
      <c r="AG11" s="1" t="s">
        <v>1</v>
      </c>
      <c r="AH11" s="1" t="s">
        <v>243</v>
      </c>
      <c r="AI11" s="1" t="s">
        <v>2</v>
      </c>
      <c r="AJ11" s="1" t="s">
        <v>3</v>
      </c>
      <c r="AK11" s="162"/>
      <c r="AL11" s="223"/>
    </row>
    <row r="12" spans="1:38" ht="20.100000000000001" customHeight="1" x14ac:dyDescent="0.3">
      <c r="A12" s="209" t="s">
        <v>109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1"/>
    </row>
    <row r="13" spans="1:38" ht="20.100000000000001" customHeight="1" x14ac:dyDescent="0.3">
      <c r="A13" s="209" t="s">
        <v>110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1"/>
    </row>
    <row r="14" spans="1:38" ht="20.100000000000001" customHeight="1" x14ac:dyDescent="0.2">
      <c r="A14" s="75">
        <v>1</v>
      </c>
      <c r="B14" s="7" t="s">
        <v>90</v>
      </c>
      <c r="C14" s="126" t="s">
        <v>13</v>
      </c>
      <c r="D14" s="1">
        <v>1</v>
      </c>
      <c r="E14" s="1"/>
      <c r="F14" s="1"/>
      <c r="G14" s="9">
        <v>20</v>
      </c>
      <c r="H14" s="9"/>
      <c r="I14" s="9"/>
      <c r="J14" s="9"/>
      <c r="K14" s="9">
        <v>2</v>
      </c>
      <c r="L14" s="8"/>
      <c r="M14" s="8"/>
      <c r="N14" s="8"/>
      <c r="O14" s="8"/>
      <c r="P14" s="8"/>
      <c r="Q14" s="10"/>
      <c r="R14" s="10"/>
      <c r="S14" s="10"/>
      <c r="T14" s="10"/>
      <c r="U14" s="10"/>
      <c r="V14" s="8"/>
      <c r="W14" s="8"/>
      <c r="X14" s="8"/>
      <c r="Y14" s="8"/>
      <c r="Z14" s="8"/>
      <c r="AA14" s="11"/>
      <c r="AB14" s="11"/>
      <c r="AC14" s="11"/>
      <c r="AD14" s="11"/>
      <c r="AE14" s="11"/>
      <c r="AF14" s="8"/>
      <c r="AG14" s="8"/>
      <c r="AH14" s="8"/>
      <c r="AI14" s="8"/>
      <c r="AJ14" s="8"/>
      <c r="AK14" s="12">
        <f t="shared" ref="AK14:AK17" si="0">G14+H14+I14+J14+L14+M14+O14+N14+Q14+R14+S14+T14+V14+W14+X14+Y14+AA14+AB14+AC14+AD14+AF14+AG14+AH14+AI14</f>
        <v>20</v>
      </c>
      <c r="AL14" s="76">
        <f t="shared" ref="AL14:AL17" si="1">K14+P14+U14+Z14+AE14+AJ14</f>
        <v>2</v>
      </c>
    </row>
    <row r="15" spans="1:38" ht="20.100000000000001" customHeight="1" x14ac:dyDescent="0.2">
      <c r="A15" s="75">
        <v>2</v>
      </c>
      <c r="B15" s="7" t="s">
        <v>91</v>
      </c>
      <c r="C15" s="126" t="s">
        <v>14</v>
      </c>
      <c r="D15" s="1"/>
      <c r="E15" s="1">
        <v>1</v>
      </c>
      <c r="F15" s="1"/>
      <c r="G15" s="9"/>
      <c r="H15" s="9">
        <v>20</v>
      </c>
      <c r="I15" s="9"/>
      <c r="J15" s="9"/>
      <c r="K15" s="9">
        <v>1</v>
      </c>
      <c r="L15" s="8"/>
      <c r="M15" s="8"/>
      <c r="N15" s="8"/>
      <c r="O15" s="8"/>
      <c r="P15" s="8"/>
      <c r="Q15" s="10"/>
      <c r="R15" s="10"/>
      <c r="S15" s="10"/>
      <c r="T15" s="10"/>
      <c r="U15" s="10"/>
      <c r="V15" s="8"/>
      <c r="W15" s="8"/>
      <c r="X15" s="8"/>
      <c r="Y15" s="8"/>
      <c r="Z15" s="8"/>
      <c r="AA15" s="11"/>
      <c r="AB15" s="11"/>
      <c r="AC15" s="11"/>
      <c r="AD15" s="11"/>
      <c r="AE15" s="11"/>
      <c r="AF15" s="8"/>
      <c r="AG15" s="8"/>
      <c r="AH15" s="8"/>
      <c r="AI15" s="8"/>
      <c r="AJ15" s="8"/>
      <c r="AK15" s="12">
        <f t="shared" si="0"/>
        <v>20</v>
      </c>
      <c r="AL15" s="76">
        <f t="shared" si="1"/>
        <v>1</v>
      </c>
    </row>
    <row r="16" spans="1:38" ht="20.100000000000001" customHeight="1" x14ac:dyDescent="0.3">
      <c r="A16" s="75">
        <v>3</v>
      </c>
      <c r="B16" s="13" t="s">
        <v>214</v>
      </c>
      <c r="C16" s="123"/>
      <c r="D16" s="1"/>
      <c r="E16" s="1">
        <v>2</v>
      </c>
      <c r="F16" s="1"/>
      <c r="G16" s="9"/>
      <c r="H16" s="9"/>
      <c r="I16" s="9"/>
      <c r="J16" s="9"/>
      <c r="K16" s="9"/>
      <c r="L16" s="8">
        <v>30</v>
      </c>
      <c r="M16" s="8"/>
      <c r="N16" s="8"/>
      <c r="O16" s="8"/>
      <c r="P16" s="8">
        <v>2</v>
      </c>
      <c r="Q16" s="14"/>
      <c r="R16" s="10"/>
      <c r="S16" s="10"/>
      <c r="T16" s="10"/>
      <c r="U16" s="10"/>
      <c r="V16" s="8"/>
      <c r="W16" s="8"/>
      <c r="X16" s="8"/>
      <c r="Y16" s="8"/>
      <c r="Z16" s="8"/>
      <c r="AA16" s="11"/>
      <c r="AB16" s="11"/>
      <c r="AC16" s="11"/>
      <c r="AD16" s="11"/>
      <c r="AE16" s="11"/>
      <c r="AF16" s="8"/>
      <c r="AG16" s="8"/>
      <c r="AH16" s="8"/>
      <c r="AI16" s="8"/>
      <c r="AJ16" s="8"/>
      <c r="AK16" s="12">
        <f t="shared" si="0"/>
        <v>30</v>
      </c>
      <c r="AL16" s="76">
        <f t="shared" si="1"/>
        <v>2</v>
      </c>
    </row>
    <row r="17" spans="1:38" ht="20.100000000000001" customHeight="1" x14ac:dyDescent="0.3">
      <c r="A17" s="75">
        <v>4</v>
      </c>
      <c r="B17" s="13" t="s">
        <v>215</v>
      </c>
      <c r="C17" s="123"/>
      <c r="D17" s="1"/>
      <c r="E17" s="1">
        <v>2</v>
      </c>
      <c r="F17" s="1"/>
      <c r="G17" s="9"/>
      <c r="H17" s="9"/>
      <c r="I17" s="9"/>
      <c r="J17" s="9"/>
      <c r="K17" s="9"/>
      <c r="L17" s="8"/>
      <c r="M17" s="8"/>
      <c r="N17" s="8">
        <v>60</v>
      </c>
      <c r="O17" s="8"/>
      <c r="P17" s="8">
        <v>4</v>
      </c>
      <c r="Q17" s="10"/>
      <c r="R17" s="10"/>
      <c r="S17" s="10"/>
      <c r="T17" s="10"/>
      <c r="U17" s="10"/>
      <c r="V17" s="8"/>
      <c r="W17" s="8"/>
      <c r="X17" s="8"/>
      <c r="Y17" s="8"/>
      <c r="Z17" s="8"/>
      <c r="AA17" s="11"/>
      <c r="AB17" s="11"/>
      <c r="AC17" s="11"/>
      <c r="AD17" s="11"/>
      <c r="AE17" s="11"/>
      <c r="AF17" s="8"/>
      <c r="AG17" s="8"/>
      <c r="AH17" s="8"/>
      <c r="AI17" s="8"/>
      <c r="AJ17" s="8"/>
      <c r="AK17" s="12">
        <f t="shared" si="0"/>
        <v>60</v>
      </c>
      <c r="AL17" s="76">
        <f t="shared" si="1"/>
        <v>4</v>
      </c>
    </row>
    <row r="18" spans="1:38" ht="20.100000000000001" customHeight="1" x14ac:dyDescent="0.3">
      <c r="A18" s="75">
        <v>5</v>
      </c>
      <c r="B18" s="13" t="s">
        <v>216</v>
      </c>
      <c r="C18" s="123"/>
      <c r="D18" s="1"/>
      <c r="E18" s="1">
        <v>3</v>
      </c>
      <c r="F18" s="1"/>
      <c r="G18" s="9"/>
      <c r="H18" s="9"/>
      <c r="I18" s="9"/>
      <c r="J18" s="9"/>
      <c r="K18" s="9"/>
      <c r="L18" s="8"/>
      <c r="M18" s="8"/>
      <c r="N18" s="8"/>
      <c r="O18" s="8"/>
      <c r="P18" s="8"/>
      <c r="Q18" s="10"/>
      <c r="R18" s="10"/>
      <c r="S18" s="10">
        <v>60</v>
      </c>
      <c r="T18" s="10"/>
      <c r="U18" s="10">
        <v>3</v>
      </c>
      <c r="V18" s="8"/>
      <c r="W18" s="8"/>
      <c r="X18" s="8"/>
      <c r="Y18" s="8"/>
      <c r="Z18" s="8"/>
      <c r="AA18" s="11"/>
      <c r="AB18" s="11"/>
      <c r="AC18" s="11"/>
      <c r="AD18" s="11"/>
      <c r="AE18" s="11"/>
      <c r="AF18" s="8"/>
      <c r="AG18" s="8"/>
      <c r="AH18" s="8"/>
      <c r="AI18" s="8"/>
      <c r="AJ18" s="8"/>
      <c r="AK18" s="12">
        <f t="shared" ref="AK18:AK21" si="2">G18+H18+I18+J18+L18+M18+O18+N18+Q18+R18+S18+T18+V18+W18+X18+Y18+AA18+AB18+AC18+AD18+AF18+AG18+AH18+AI18</f>
        <v>60</v>
      </c>
      <c r="AL18" s="76">
        <f t="shared" ref="AL18:AL21" si="3">K18+P18+U18+Z18+AE18+AJ18</f>
        <v>3</v>
      </c>
    </row>
    <row r="19" spans="1:38" ht="20.100000000000001" customHeight="1" x14ac:dyDescent="0.3">
      <c r="A19" s="75">
        <v>6</v>
      </c>
      <c r="B19" s="13" t="s">
        <v>92</v>
      </c>
      <c r="C19" s="123"/>
      <c r="D19" s="1">
        <v>3</v>
      </c>
      <c r="E19" s="1"/>
      <c r="F19" s="1"/>
      <c r="G19" s="9"/>
      <c r="H19" s="9"/>
      <c r="I19" s="9"/>
      <c r="J19" s="9"/>
      <c r="K19" s="9"/>
      <c r="L19" s="8"/>
      <c r="M19" s="8"/>
      <c r="N19" s="8"/>
      <c r="O19" s="8"/>
      <c r="P19" s="8"/>
      <c r="Q19" s="10"/>
      <c r="R19" s="10"/>
      <c r="S19" s="10"/>
      <c r="T19" s="10"/>
      <c r="U19" s="10">
        <v>1</v>
      </c>
      <c r="V19" s="8"/>
      <c r="W19" s="8"/>
      <c r="X19" s="8"/>
      <c r="Y19" s="8"/>
      <c r="Z19" s="8"/>
      <c r="AA19" s="11"/>
      <c r="AB19" s="11"/>
      <c r="AC19" s="11"/>
      <c r="AD19" s="11"/>
      <c r="AE19" s="11"/>
      <c r="AF19" s="8"/>
      <c r="AG19" s="8"/>
      <c r="AH19" s="8"/>
      <c r="AI19" s="8"/>
      <c r="AJ19" s="8"/>
      <c r="AK19" s="12">
        <f t="shared" si="2"/>
        <v>0</v>
      </c>
      <c r="AL19" s="76">
        <f t="shared" si="3"/>
        <v>1</v>
      </c>
    </row>
    <row r="20" spans="1:38" ht="20.100000000000001" customHeight="1" x14ac:dyDescent="0.3">
      <c r="A20" s="75">
        <v>7</v>
      </c>
      <c r="B20" s="13" t="s">
        <v>217</v>
      </c>
      <c r="C20" s="123"/>
      <c r="D20" s="1"/>
      <c r="E20" s="1"/>
      <c r="F20" s="1">
        <v>2</v>
      </c>
      <c r="G20" s="9"/>
      <c r="H20" s="9"/>
      <c r="I20" s="9"/>
      <c r="J20" s="9"/>
      <c r="K20" s="9"/>
      <c r="L20" s="8"/>
      <c r="M20" s="8"/>
      <c r="N20" s="8">
        <v>30</v>
      </c>
      <c r="O20" s="8"/>
      <c r="P20" s="8">
        <v>0</v>
      </c>
      <c r="Q20" s="10"/>
      <c r="R20" s="10"/>
      <c r="S20" s="10"/>
      <c r="T20" s="10"/>
      <c r="U20" s="10"/>
      <c r="V20" s="8"/>
      <c r="W20" s="8"/>
      <c r="X20" s="8"/>
      <c r="Y20" s="8"/>
      <c r="Z20" s="8"/>
      <c r="AA20" s="11"/>
      <c r="AB20" s="11"/>
      <c r="AC20" s="11"/>
      <c r="AD20" s="11"/>
      <c r="AE20" s="11"/>
      <c r="AF20" s="8"/>
      <c r="AG20" s="8"/>
      <c r="AH20" s="8"/>
      <c r="AI20" s="8"/>
      <c r="AJ20" s="8"/>
      <c r="AK20" s="12">
        <f t="shared" si="2"/>
        <v>30</v>
      </c>
      <c r="AL20" s="76">
        <f t="shared" si="3"/>
        <v>0</v>
      </c>
    </row>
    <row r="21" spans="1:38" ht="20.100000000000001" customHeight="1" x14ac:dyDescent="0.3">
      <c r="A21" s="75">
        <v>8</v>
      </c>
      <c r="B21" s="13" t="s">
        <v>218</v>
      </c>
      <c r="C21" s="123"/>
      <c r="D21" s="1"/>
      <c r="E21" s="1"/>
      <c r="F21" s="1">
        <v>3</v>
      </c>
      <c r="G21" s="9"/>
      <c r="H21" s="9"/>
      <c r="I21" s="9"/>
      <c r="J21" s="9"/>
      <c r="K21" s="9"/>
      <c r="L21" s="8"/>
      <c r="M21" s="8"/>
      <c r="N21" s="8"/>
      <c r="O21" s="8"/>
      <c r="P21" s="8"/>
      <c r="Q21" s="10"/>
      <c r="R21" s="10"/>
      <c r="S21" s="10">
        <v>30</v>
      </c>
      <c r="T21" s="10"/>
      <c r="U21" s="10">
        <v>0</v>
      </c>
      <c r="V21" s="8"/>
      <c r="W21" s="8"/>
      <c r="X21" s="8"/>
      <c r="Y21" s="8"/>
      <c r="Z21" s="8"/>
      <c r="AA21" s="11"/>
      <c r="AB21" s="11"/>
      <c r="AC21" s="11"/>
      <c r="AD21" s="11"/>
      <c r="AE21" s="11"/>
      <c r="AF21" s="8"/>
      <c r="AG21" s="8"/>
      <c r="AH21" s="8"/>
      <c r="AI21" s="8"/>
      <c r="AJ21" s="8"/>
      <c r="AK21" s="12">
        <f t="shared" si="2"/>
        <v>30</v>
      </c>
      <c r="AL21" s="76">
        <f t="shared" si="3"/>
        <v>0</v>
      </c>
    </row>
    <row r="22" spans="1:38" ht="20.100000000000001" customHeight="1" x14ac:dyDescent="0.3">
      <c r="A22" s="213" t="s">
        <v>111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5"/>
    </row>
    <row r="23" spans="1:38" s="45" customFormat="1" ht="20.100000000000001" customHeight="1" x14ac:dyDescent="0.3">
      <c r="A23" s="169">
        <v>9</v>
      </c>
      <c r="B23" s="20" t="s">
        <v>137</v>
      </c>
      <c r="C23" s="124" t="s">
        <v>15</v>
      </c>
      <c r="D23" s="184"/>
      <c r="E23" s="184">
        <v>1</v>
      </c>
      <c r="F23" s="184"/>
      <c r="G23" s="16"/>
      <c r="H23" s="16"/>
      <c r="I23" s="16">
        <v>180</v>
      </c>
      <c r="J23" s="16"/>
      <c r="K23" s="195">
        <v>19</v>
      </c>
      <c r="L23" s="21"/>
      <c r="M23" s="21"/>
      <c r="N23" s="21"/>
      <c r="O23" s="21"/>
      <c r="P23" s="21"/>
      <c r="Q23" s="17"/>
      <c r="R23" s="17"/>
      <c r="S23" s="17"/>
      <c r="T23" s="17"/>
      <c r="U23" s="40"/>
      <c r="V23" s="21"/>
      <c r="W23" s="21"/>
      <c r="X23" s="21"/>
      <c r="Y23" s="21"/>
      <c r="Z23" s="21"/>
      <c r="AA23" s="18"/>
      <c r="AB23" s="18"/>
      <c r="AC23" s="19"/>
      <c r="AD23" s="19"/>
      <c r="AE23" s="19"/>
      <c r="AF23" s="8"/>
      <c r="AG23" s="8"/>
      <c r="AH23" s="8"/>
      <c r="AI23" s="8"/>
      <c r="AJ23" s="8"/>
      <c r="AK23" s="12">
        <f t="shared" ref="AK23:AK26" si="4">G23+H23+I23+J23+L23+M23+O23+N23+Q23+R23+S23+T23+V23+W23+X23+Y23+AA23+AB23+AC23+AD23+AF23+AG23+AH23+AI23</f>
        <v>180</v>
      </c>
      <c r="AL23" s="175">
        <f t="shared" ref="AL23:AL25" si="5">K23+P23+U23+Z23+AE23+AJ23</f>
        <v>19</v>
      </c>
    </row>
    <row r="24" spans="1:38" s="45" customFormat="1" ht="20.100000000000001" customHeight="1" x14ac:dyDescent="0.3">
      <c r="A24" s="170"/>
      <c r="B24" s="20" t="s">
        <v>139</v>
      </c>
      <c r="C24" s="124" t="s">
        <v>16</v>
      </c>
      <c r="D24" s="185"/>
      <c r="E24" s="185"/>
      <c r="F24" s="185"/>
      <c r="G24" s="16"/>
      <c r="H24" s="16"/>
      <c r="I24" s="16">
        <v>270</v>
      </c>
      <c r="J24" s="104"/>
      <c r="K24" s="196"/>
      <c r="L24" s="21"/>
      <c r="M24" s="21"/>
      <c r="N24" s="21"/>
      <c r="O24" s="21"/>
      <c r="P24" s="21"/>
      <c r="Q24" s="17"/>
      <c r="R24" s="17"/>
      <c r="S24" s="17"/>
      <c r="T24" s="17"/>
      <c r="U24" s="40"/>
      <c r="V24" s="21"/>
      <c r="W24" s="21"/>
      <c r="X24" s="21"/>
      <c r="Y24" s="21"/>
      <c r="Z24" s="21"/>
      <c r="AA24" s="18"/>
      <c r="AB24" s="18"/>
      <c r="AC24" s="19"/>
      <c r="AD24" s="19"/>
      <c r="AE24" s="19"/>
      <c r="AF24" s="8"/>
      <c r="AG24" s="8"/>
      <c r="AH24" s="8"/>
      <c r="AI24" s="8"/>
      <c r="AJ24" s="8"/>
      <c r="AK24" s="12">
        <f t="shared" si="4"/>
        <v>270</v>
      </c>
      <c r="AL24" s="176"/>
    </row>
    <row r="25" spans="1:38" s="45" customFormat="1" ht="20.100000000000001" customHeight="1" x14ac:dyDescent="0.3">
      <c r="A25" s="169">
        <v>10</v>
      </c>
      <c r="B25" s="20" t="s">
        <v>138</v>
      </c>
      <c r="C25" s="124" t="s">
        <v>17</v>
      </c>
      <c r="D25" s="184">
        <v>2</v>
      </c>
      <c r="E25" s="184"/>
      <c r="F25" s="184"/>
      <c r="G25" s="16"/>
      <c r="H25" s="16"/>
      <c r="I25" s="16"/>
      <c r="J25" s="16"/>
      <c r="K25" s="104"/>
      <c r="L25" s="21"/>
      <c r="M25" s="21"/>
      <c r="N25" s="21">
        <v>120</v>
      </c>
      <c r="O25" s="21"/>
      <c r="P25" s="197">
        <v>14</v>
      </c>
      <c r="Q25" s="17"/>
      <c r="R25" s="17"/>
      <c r="S25" s="17"/>
      <c r="T25" s="17"/>
      <c r="U25" s="40"/>
      <c r="V25" s="21"/>
      <c r="W25" s="21"/>
      <c r="X25" s="21"/>
      <c r="Y25" s="21"/>
      <c r="Z25" s="21"/>
      <c r="AA25" s="18"/>
      <c r="AB25" s="18"/>
      <c r="AC25" s="19"/>
      <c r="AD25" s="19"/>
      <c r="AE25" s="19"/>
      <c r="AF25" s="8"/>
      <c r="AG25" s="8"/>
      <c r="AH25" s="8"/>
      <c r="AI25" s="8"/>
      <c r="AJ25" s="8"/>
      <c r="AK25" s="12">
        <f t="shared" si="4"/>
        <v>120</v>
      </c>
      <c r="AL25" s="175">
        <f t="shared" si="5"/>
        <v>14</v>
      </c>
    </row>
    <row r="26" spans="1:38" s="45" customFormat="1" ht="20.100000000000001" customHeight="1" x14ac:dyDescent="0.3">
      <c r="A26" s="170"/>
      <c r="B26" s="20" t="s">
        <v>140</v>
      </c>
      <c r="C26" s="124" t="s">
        <v>18</v>
      </c>
      <c r="D26" s="185"/>
      <c r="E26" s="185"/>
      <c r="F26" s="185"/>
      <c r="G26" s="16"/>
      <c r="H26" s="16"/>
      <c r="I26" s="16"/>
      <c r="J26" s="104"/>
      <c r="K26" s="104"/>
      <c r="L26" s="21"/>
      <c r="M26" s="21"/>
      <c r="N26" s="21">
        <v>180</v>
      </c>
      <c r="O26" s="21"/>
      <c r="P26" s="198"/>
      <c r="Q26" s="17"/>
      <c r="R26" s="17"/>
      <c r="S26" s="17"/>
      <c r="T26" s="17"/>
      <c r="U26" s="40"/>
      <c r="V26" s="21"/>
      <c r="W26" s="21"/>
      <c r="X26" s="21"/>
      <c r="Y26" s="21"/>
      <c r="Z26" s="21"/>
      <c r="AA26" s="18"/>
      <c r="AB26" s="18"/>
      <c r="AC26" s="19"/>
      <c r="AD26" s="19"/>
      <c r="AE26" s="19"/>
      <c r="AF26" s="8"/>
      <c r="AG26" s="8"/>
      <c r="AH26" s="8"/>
      <c r="AI26" s="8"/>
      <c r="AJ26" s="8"/>
      <c r="AK26" s="12">
        <f t="shared" si="4"/>
        <v>180</v>
      </c>
      <c r="AL26" s="176"/>
    </row>
    <row r="27" spans="1:38" s="45" customFormat="1" ht="20.100000000000001" customHeight="1" x14ac:dyDescent="0.3">
      <c r="A27" s="75">
        <v>11</v>
      </c>
      <c r="B27" s="20" t="s">
        <v>141</v>
      </c>
      <c r="C27" s="124" t="s">
        <v>19</v>
      </c>
      <c r="D27" s="27"/>
      <c r="E27" s="27">
        <v>3</v>
      </c>
      <c r="F27" s="27"/>
      <c r="G27" s="16"/>
      <c r="H27" s="16"/>
      <c r="I27" s="16"/>
      <c r="J27" s="16"/>
      <c r="K27" s="104"/>
      <c r="L27" s="21"/>
      <c r="M27" s="21"/>
      <c r="N27" s="21"/>
      <c r="O27" s="21"/>
      <c r="P27" s="21"/>
      <c r="Q27" s="17"/>
      <c r="R27" s="17"/>
      <c r="S27" s="17">
        <v>120</v>
      </c>
      <c r="T27" s="17"/>
      <c r="U27" s="40">
        <v>8</v>
      </c>
      <c r="V27" s="21"/>
      <c r="W27" s="21"/>
      <c r="X27" s="21"/>
      <c r="Y27" s="21"/>
      <c r="Z27" s="21"/>
      <c r="AA27" s="18"/>
      <c r="AB27" s="18"/>
      <c r="AC27" s="19"/>
      <c r="AD27" s="19"/>
      <c r="AE27" s="19"/>
      <c r="AF27" s="8"/>
      <c r="AG27" s="8"/>
      <c r="AH27" s="8"/>
      <c r="AI27" s="8"/>
      <c r="AJ27" s="8"/>
      <c r="AK27" s="12">
        <f>G27+H27+I27+J27+L27+M27+O27+N27+Q27+R27+S27+T27+V27+W27+X27+Y27+AA27+AB27+AC27+AD27+AF27+AG27+AH27+AI27</f>
        <v>120</v>
      </c>
      <c r="AL27" s="76">
        <f t="shared" ref="AL27" si="6">K27+P27+U27+Z27+AE27+AJ27</f>
        <v>8</v>
      </c>
    </row>
    <row r="28" spans="1:38" s="45" customFormat="1" ht="20.100000000000001" customHeight="1" x14ac:dyDescent="0.3">
      <c r="A28" s="75">
        <v>12</v>
      </c>
      <c r="B28" s="20" t="s">
        <v>142</v>
      </c>
      <c r="C28" s="124" t="s">
        <v>20</v>
      </c>
      <c r="D28" s="27">
        <v>4</v>
      </c>
      <c r="E28" s="27"/>
      <c r="F28" s="27"/>
      <c r="G28" s="16"/>
      <c r="H28" s="16"/>
      <c r="I28" s="16"/>
      <c r="J28" s="16"/>
      <c r="K28" s="104"/>
      <c r="L28" s="21"/>
      <c r="M28" s="21"/>
      <c r="N28" s="21"/>
      <c r="O28" s="21"/>
      <c r="P28" s="21"/>
      <c r="Q28" s="17"/>
      <c r="R28" s="17"/>
      <c r="S28" s="17"/>
      <c r="T28" s="17"/>
      <c r="U28" s="40"/>
      <c r="V28" s="21"/>
      <c r="W28" s="21"/>
      <c r="X28" s="21">
        <v>90</v>
      </c>
      <c r="Y28" s="21"/>
      <c r="Z28" s="21">
        <v>6</v>
      </c>
      <c r="AA28" s="18"/>
      <c r="AB28" s="19"/>
      <c r="AC28" s="19"/>
      <c r="AD28" s="19"/>
      <c r="AE28" s="19"/>
      <c r="AF28" s="8"/>
      <c r="AG28" s="8"/>
      <c r="AH28" s="8"/>
      <c r="AI28" s="8"/>
      <c r="AJ28" s="8"/>
      <c r="AK28" s="12">
        <f>G28+H28+I28+J28+L28+M28+O28+N28+Q28+R28+S28+T28+V28+W28+X28+Y28+AA28+AB28+AC28+AD28+AF28+AG28+AH28+AI28</f>
        <v>90</v>
      </c>
      <c r="AL28" s="76">
        <f t="shared" ref="AL28" si="7">K28+P28+U28+Z28+AE28+AJ28</f>
        <v>6</v>
      </c>
    </row>
    <row r="29" spans="1:38" s="45" customFormat="1" ht="20.100000000000001" customHeight="1" x14ac:dyDescent="0.3">
      <c r="A29" s="75">
        <v>13</v>
      </c>
      <c r="B29" s="20" t="s">
        <v>143</v>
      </c>
      <c r="C29" s="124" t="s">
        <v>21</v>
      </c>
      <c r="D29" s="27"/>
      <c r="E29" s="27">
        <v>5</v>
      </c>
      <c r="F29" s="27"/>
      <c r="G29" s="16"/>
      <c r="H29" s="16"/>
      <c r="I29" s="16"/>
      <c r="J29" s="16"/>
      <c r="K29" s="104"/>
      <c r="L29" s="21"/>
      <c r="M29" s="21"/>
      <c r="N29" s="21"/>
      <c r="O29" s="21"/>
      <c r="P29" s="21"/>
      <c r="Q29" s="17"/>
      <c r="R29" s="17"/>
      <c r="S29" s="17"/>
      <c r="T29" s="17"/>
      <c r="U29" s="40"/>
      <c r="V29" s="21"/>
      <c r="W29" s="21"/>
      <c r="X29" s="21"/>
      <c r="Y29" s="21"/>
      <c r="Z29" s="21"/>
      <c r="AA29" s="18"/>
      <c r="AB29" s="18"/>
      <c r="AC29" s="19">
        <v>120</v>
      </c>
      <c r="AD29" s="19"/>
      <c r="AE29" s="19">
        <v>8</v>
      </c>
      <c r="AF29" s="8"/>
      <c r="AG29" s="8"/>
      <c r="AH29" s="8"/>
      <c r="AI29" s="8"/>
      <c r="AJ29" s="8"/>
      <c r="AK29" s="12">
        <f>G29+H29+I29+J29+L29+M29+O29+N29+Q29+R29+S29+T29+V29+W29+X29+Y29+AA29+AB29+AC29+AD29+AF29+AG29+AH29+AI29</f>
        <v>120</v>
      </c>
      <c r="AL29" s="76">
        <f t="shared" ref="AL29" si="8">K29+P29+U29+Z29+AE29+AJ29</f>
        <v>8</v>
      </c>
    </row>
    <row r="30" spans="1:38" s="45" customFormat="1" ht="20.100000000000001" customHeight="1" x14ac:dyDescent="0.3">
      <c r="A30" s="75">
        <v>14</v>
      </c>
      <c r="B30" s="20" t="s">
        <v>144</v>
      </c>
      <c r="C30" s="124" t="s">
        <v>22</v>
      </c>
      <c r="D30" s="27">
        <v>6</v>
      </c>
      <c r="E30" s="27"/>
      <c r="F30" s="27"/>
      <c r="G30" s="16"/>
      <c r="H30" s="16"/>
      <c r="I30" s="16"/>
      <c r="J30" s="16"/>
      <c r="K30" s="104"/>
      <c r="L30" s="21"/>
      <c r="M30" s="21"/>
      <c r="N30" s="21"/>
      <c r="O30" s="21"/>
      <c r="P30" s="21"/>
      <c r="Q30" s="17"/>
      <c r="R30" s="17"/>
      <c r="S30" s="17"/>
      <c r="T30" s="17"/>
      <c r="U30" s="40"/>
      <c r="V30" s="21"/>
      <c r="W30" s="21"/>
      <c r="X30" s="21"/>
      <c r="Y30" s="21"/>
      <c r="Z30" s="21"/>
      <c r="AA30" s="18"/>
      <c r="AB30" s="18"/>
      <c r="AC30" s="19"/>
      <c r="AD30" s="19"/>
      <c r="AE30" s="19"/>
      <c r="AF30" s="8"/>
      <c r="AG30" s="8"/>
      <c r="AH30" s="8">
        <v>90</v>
      </c>
      <c r="AI30" s="8"/>
      <c r="AJ30" s="8">
        <v>6</v>
      </c>
      <c r="AK30" s="12">
        <f>G30+H30+I30+J30+L30+M30+O30+N30+Q30+R30+S30+T30+V30+W30+X30+Y30+AA30+AB30+AC30+AD30+AF30+AG30+AH30+AI30</f>
        <v>90</v>
      </c>
      <c r="AL30" s="76">
        <f t="shared" ref="AL30" si="9">K30+P30+U30+Z30+AE30+AJ30</f>
        <v>6</v>
      </c>
    </row>
    <row r="31" spans="1:38" s="45" customFormat="1" ht="20.100000000000001" customHeight="1" x14ac:dyDescent="0.3">
      <c r="A31" s="75">
        <v>15</v>
      </c>
      <c r="B31" s="22" t="s">
        <v>145</v>
      </c>
      <c r="C31" s="22" t="s">
        <v>23</v>
      </c>
      <c r="D31" s="1"/>
      <c r="E31" s="1">
        <v>1</v>
      </c>
      <c r="F31" s="1"/>
      <c r="G31" s="16">
        <v>30</v>
      </c>
      <c r="H31" s="16"/>
      <c r="I31" s="16"/>
      <c r="J31" s="16"/>
      <c r="K31" s="104">
        <v>3</v>
      </c>
      <c r="L31" s="8"/>
      <c r="M31" s="8"/>
      <c r="N31" s="8"/>
      <c r="O31" s="8"/>
      <c r="P31" s="8"/>
      <c r="Q31" s="17"/>
      <c r="R31" s="17"/>
      <c r="S31" s="17"/>
      <c r="T31" s="17"/>
      <c r="U31" s="17"/>
      <c r="V31" s="8"/>
      <c r="W31" s="8"/>
      <c r="X31" s="8"/>
      <c r="Y31" s="8"/>
      <c r="Z31" s="8"/>
      <c r="AA31" s="18"/>
      <c r="AB31" s="18"/>
      <c r="AC31" s="18"/>
      <c r="AD31" s="18"/>
      <c r="AE31" s="18"/>
      <c r="AF31" s="8"/>
      <c r="AG31" s="8"/>
      <c r="AH31" s="8"/>
      <c r="AI31" s="8"/>
      <c r="AJ31" s="8"/>
      <c r="AK31" s="12">
        <f>G31+H31+I31+J31+L31+M31+O31+N31+Q31+R31+S31+T31+V31+W31+X31+Y31+AA31+AB31+AC31+AD31+AF31+AG31+AH31+AI31</f>
        <v>30</v>
      </c>
      <c r="AL31" s="76">
        <f t="shared" ref="AL31:AL48" si="10">K31+P31+U31+Z31+AE31+AJ31</f>
        <v>3</v>
      </c>
    </row>
    <row r="32" spans="1:38" s="45" customFormat="1" ht="20.100000000000001" customHeight="1" x14ac:dyDescent="0.3">
      <c r="A32" s="75">
        <v>16</v>
      </c>
      <c r="B32" s="22" t="s">
        <v>146</v>
      </c>
      <c r="C32" s="22" t="s">
        <v>24</v>
      </c>
      <c r="D32" s="1"/>
      <c r="E32" s="1">
        <v>2</v>
      </c>
      <c r="F32" s="1"/>
      <c r="G32" s="16"/>
      <c r="H32" s="16"/>
      <c r="I32" s="16"/>
      <c r="J32" s="16"/>
      <c r="K32" s="104"/>
      <c r="L32" s="8"/>
      <c r="M32" s="8"/>
      <c r="N32" s="8">
        <v>30</v>
      </c>
      <c r="O32" s="8"/>
      <c r="P32" s="8">
        <v>2</v>
      </c>
      <c r="Q32" s="17"/>
      <c r="R32" s="17"/>
      <c r="S32" s="17"/>
      <c r="T32" s="17"/>
      <c r="U32" s="17"/>
      <c r="V32" s="8"/>
      <c r="W32" s="8"/>
      <c r="X32" s="8"/>
      <c r="Y32" s="8"/>
      <c r="Z32" s="8"/>
      <c r="AA32" s="18"/>
      <c r="AB32" s="18"/>
      <c r="AC32" s="18"/>
      <c r="AD32" s="18"/>
      <c r="AE32" s="18"/>
      <c r="AF32" s="8"/>
      <c r="AG32" s="8"/>
      <c r="AH32" s="8"/>
      <c r="AI32" s="8"/>
      <c r="AJ32" s="8"/>
      <c r="AK32" s="12">
        <f>G32+H32+I32+J32+L32+M32+N32+O32+Q32+R32+S32+T32+V32+W32+X32+Y32+AA32+AB32+AC32+AD32+AF32+AG32+AH32+AI32</f>
        <v>30</v>
      </c>
      <c r="AL32" s="76">
        <f>K32+P32+U32+Z32+AE32+AJ32</f>
        <v>2</v>
      </c>
    </row>
    <row r="33" spans="1:40" s="45" customFormat="1" ht="20.100000000000001" customHeight="1" x14ac:dyDescent="0.3">
      <c r="A33" s="75">
        <v>17</v>
      </c>
      <c r="B33" s="22" t="s">
        <v>151</v>
      </c>
      <c r="C33" s="22" t="s">
        <v>25</v>
      </c>
      <c r="D33" s="1">
        <v>2</v>
      </c>
      <c r="E33" s="1"/>
      <c r="F33" s="1"/>
      <c r="G33" s="16"/>
      <c r="H33" s="16"/>
      <c r="I33" s="16"/>
      <c r="J33" s="16"/>
      <c r="K33" s="104"/>
      <c r="L33" s="8">
        <v>30</v>
      </c>
      <c r="M33" s="8"/>
      <c r="N33" s="8"/>
      <c r="O33" s="8"/>
      <c r="P33" s="8">
        <v>3</v>
      </c>
      <c r="Q33" s="17"/>
      <c r="R33" s="17"/>
      <c r="S33" s="17"/>
      <c r="T33" s="17"/>
      <c r="U33" s="17"/>
      <c r="V33" s="8"/>
      <c r="W33" s="8"/>
      <c r="X33" s="8"/>
      <c r="Y33" s="8"/>
      <c r="Z33" s="8"/>
      <c r="AA33" s="18"/>
      <c r="AB33" s="18"/>
      <c r="AC33" s="18"/>
      <c r="AD33" s="18"/>
      <c r="AE33" s="18"/>
      <c r="AF33" s="8"/>
      <c r="AG33" s="8"/>
      <c r="AH33" s="8"/>
      <c r="AI33" s="8"/>
      <c r="AJ33" s="8"/>
      <c r="AK33" s="12">
        <f t="shared" ref="AK33:AK34" si="11">G33+H33+I33+J33+L33+M33+N33+O33+Q33+R33+S33+T33+V33+W33+X33+Y33+AA33+AB33+AC33+AD33+AF33+AG33+AH33+AI33</f>
        <v>30</v>
      </c>
      <c r="AL33" s="76">
        <f t="shared" ref="AL33:AL34" si="12">K33+P33+U33+Z33+AE33+AJ33</f>
        <v>3</v>
      </c>
    </row>
    <row r="34" spans="1:40" s="45" customFormat="1" ht="20.100000000000001" customHeight="1" x14ac:dyDescent="0.3">
      <c r="A34" s="75">
        <v>18</v>
      </c>
      <c r="B34" s="22" t="s">
        <v>147</v>
      </c>
      <c r="C34" s="22" t="s">
        <v>26</v>
      </c>
      <c r="D34" s="1"/>
      <c r="E34" s="1">
        <v>3</v>
      </c>
      <c r="F34" s="1"/>
      <c r="G34" s="16"/>
      <c r="H34" s="16"/>
      <c r="I34" s="16"/>
      <c r="J34" s="16"/>
      <c r="K34" s="104"/>
      <c r="L34" s="8"/>
      <c r="M34" s="8"/>
      <c r="N34" s="8"/>
      <c r="O34" s="8"/>
      <c r="P34" s="8"/>
      <c r="Q34" s="17"/>
      <c r="R34" s="17"/>
      <c r="S34" s="17">
        <v>15</v>
      </c>
      <c r="T34" s="17"/>
      <c r="U34" s="17">
        <v>1</v>
      </c>
      <c r="V34" s="8"/>
      <c r="W34" s="8"/>
      <c r="X34" s="8"/>
      <c r="Y34" s="8"/>
      <c r="Z34" s="8"/>
      <c r="AA34" s="18"/>
      <c r="AB34" s="18"/>
      <c r="AC34" s="18"/>
      <c r="AD34" s="18"/>
      <c r="AE34" s="18"/>
      <c r="AF34" s="8"/>
      <c r="AG34" s="8"/>
      <c r="AH34" s="8"/>
      <c r="AI34" s="8"/>
      <c r="AJ34" s="8"/>
      <c r="AK34" s="12">
        <f t="shared" si="11"/>
        <v>15</v>
      </c>
      <c r="AL34" s="76">
        <f t="shared" si="12"/>
        <v>1</v>
      </c>
    </row>
    <row r="35" spans="1:40" s="45" customFormat="1" ht="20.100000000000001" customHeight="1" x14ac:dyDescent="0.3">
      <c r="A35" s="75">
        <v>19</v>
      </c>
      <c r="B35" s="22" t="s">
        <v>152</v>
      </c>
      <c r="C35" s="22" t="s">
        <v>27</v>
      </c>
      <c r="D35" s="1">
        <v>3</v>
      </c>
      <c r="E35" s="1"/>
      <c r="F35" s="1"/>
      <c r="G35" s="16"/>
      <c r="H35" s="16"/>
      <c r="I35" s="16"/>
      <c r="J35" s="16"/>
      <c r="K35" s="104"/>
      <c r="L35" s="8"/>
      <c r="M35" s="8"/>
      <c r="N35" s="8"/>
      <c r="O35" s="8"/>
      <c r="P35" s="8"/>
      <c r="Q35" s="17">
        <v>30</v>
      </c>
      <c r="R35" s="17"/>
      <c r="S35" s="17"/>
      <c r="T35" s="17"/>
      <c r="U35" s="17">
        <v>3</v>
      </c>
      <c r="V35" s="8"/>
      <c r="W35" s="8"/>
      <c r="X35" s="8"/>
      <c r="Y35" s="8"/>
      <c r="Z35" s="8"/>
      <c r="AA35" s="18"/>
      <c r="AB35" s="18"/>
      <c r="AC35" s="18"/>
      <c r="AD35" s="18"/>
      <c r="AE35" s="18"/>
      <c r="AF35" s="8"/>
      <c r="AG35" s="8"/>
      <c r="AH35" s="8"/>
      <c r="AI35" s="8"/>
      <c r="AJ35" s="8"/>
      <c r="AK35" s="12">
        <f t="shared" ref="AK35:AK48" si="13">G35+H35+I35+J35+L35+M35+N35+O35+Q35+R35+S35+T35+V35+W35+X35+Y35+AA35+AB35+AC35+AD35+AF35+AG35+AH35+AI35</f>
        <v>30</v>
      </c>
      <c r="AL35" s="76">
        <f t="shared" si="10"/>
        <v>3</v>
      </c>
    </row>
    <row r="36" spans="1:40" s="45" customFormat="1" ht="20.100000000000001" customHeight="1" x14ac:dyDescent="0.3">
      <c r="A36" s="75">
        <v>20</v>
      </c>
      <c r="B36" s="22" t="s">
        <v>148</v>
      </c>
      <c r="C36" s="22" t="s">
        <v>28</v>
      </c>
      <c r="D36" s="1">
        <v>5</v>
      </c>
      <c r="E36" s="27"/>
      <c r="F36" s="1"/>
      <c r="G36" s="16"/>
      <c r="H36" s="16"/>
      <c r="I36" s="16"/>
      <c r="J36" s="16"/>
      <c r="K36" s="104"/>
      <c r="L36" s="8"/>
      <c r="M36" s="8"/>
      <c r="N36" s="8"/>
      <c r="O36" s="8"/>
      <c r="P36" s="8"/>
      <c r="Q36" s="17"/>
      <c r="R36" s="17"/>
      <c r="S36" s="17"/>
      <c r="T36" s="17"/>
      <c r="U36" s="17"/>
      <c r="V36" s="8"/>
      <c r="W36" s="8"/>
      <c r="X36" s="8"/>
      <c r="Y36" s="8"/>
      <c r="Z36" s="8"/>
      <c r="AA36" s="19">
        <v>30</v>
      </c>
      <c r="AB36" s="18"/>
      <c r="AC36" s="18"/>
      <c r="AD36" s="18"/>
      <c r="AE36" s="19">
        <v>2</v>
      </c>
      <c r="AF36" s="8"/>
      <c r="AG36" s="8"/>
      <c r="AH36" s="8"/>
      <c r="AI36" s="8"/>
      <c r="AJ36" s="8"/>
      <c r="AK36" s="12">
        <f t="shared" si="13"/>
        <v>30</v>
      </c>
      <c r="AL36" s="76">
        <f t="shared" si="10"/>
        <v>2</v>
      </c>
      <c r="AN36" s="45" t="s">
        <v>4</v>
      </c>
    </row>
    <row r="37" spans="1:40" s="45" customFormat="1" ht="20.100000000000001" customHeight="1" x14ac:dyDescent="0.3">
      <c r="A37" s="75">
        <v>21</v>
      </c>
      <c r="B37" s="47" t="s">
        <v>219</v>
      </c>
      <c r="C37" s="47" t="s">
        <v>29</v>
      </c>
      <c r="D37" s="1"/>
      <c r="E37" s="1">
        <v>6</v>
      </c>
      <c r="F37" s="1"/>
      <c r="G37" s="23"/>
      <c r="H37" s="16"/>
      <c r="I37" s="16"/>
      <c r="J37" s="16"/>
      <c r="K37" s="16"/>
      <c r="L37" s="8"/>
      <c r="M37" s="8"/>
      <c r="N37" s="8"/>
      <c r="O37" s="8"/>
      <c r="P37" s="8"/>
      <c r="Q37" s="17"/>
      <c r="R37" s="17"/>
      <c r="S37" s="17"/>
      <c r="T37" s="17"/>
      <c r="U37" s="17"/>
      <c r="V37" s="8"/>
      <c r="W37" s="8"/>
      <c r="X37" s="8"/>
      <c r="Y37" s="8"/>
      <c r="Z37" s="8"/>
      <c r="AA37" s="18"/>
      <c r="AB37" s="18"/>
      <c r="AC37" s="18"/>
      <c r="AD37" s="18"/>
      <c r="AE37" s="18"/>
      <c r="AF37" s="8">
        <v>15</v>
      </c>
      <c r="AG37" s="8"/>
      <c r="AH37" s="8"/>
      <c r="AI37" s="8"/>
      <c r="AJ37" s="8">
        <v>1</v>
      </c>
      <c r="AK37" s="12">
        <f>G37+H37+I37+J37+L37+M37+N37+O37+Q37+R37+S37+T37+V37+W37+X37+Y37+AA37+AB37+AC37+AD37+AF37+AG37+AH37+AI37</f>
        <v>15</v>
      </c>
      <c r="AL37" s="76">
        <f>K37+P37+U37+Z37+AE37+AJ37</f>
        <v>1</v>
      </c>
    </row>
    <row r="38" spans="1:40" s="45" customFormat="1" ht="20.100000000000001" customHeight="1" x14ac:dyDescent="0.3">
      <c r="A38" s="75">
        <v>22</v>
      </c>
      <c r="B38" s="22" t="s">
        <v>149</v>
      </c>
      <c r="C38" s="22" t="s">
        <v>30</v>
      </c>
      <c r="D38" s="1"/>
      <c r="E38" s="1">
        <v>1</v>
      </c>
      <c r="F38" s="1"/>
      <c r="G38" s="16">
        <v>30</v>
      </c>
      <c r="H38" s="16"/>
      <c r="I38" s="16"/>
      <c r="J38" s="16"/>
      <c r="K38" s="104">
        <v>3</v>
      </c>
      <c r="L38" s="8"/>
      <c r="M38" s="8"/>
      <c r="N38" s="8"/>
      <c r="O38" s="8"/>
      <c r="P38" s="8"/>
      <c r="Q38" s="17"/>
      <c r="R38" s="17"/>
      <c r="S38" s="17"/>
      <c r="T38" s="17"/>
      <c r="U38" s="17"/>
      <c r="V38" s="8"/>
      <c r="W38" s="8"/>
      <c r="X38" s="8"/>
      <c r="Y38" s="8"/>
      <c r="Z38" s="8"/>
      <c r="AA38" s="18"/>
      <c r="AB38" s="18"/>
      <c r="AC38" s="18"/>
      <c r="AD38" s="18"/>
      <c r="AE38" s="18"/>
      <c r="AF38" s="8"/>
      <c r="AG38" s="8"/>
      <c r="AH38" s="8"/>
      <c r="AI38" s="8"/>
      <c r="AJ38" s="8"/>
      <c r="AK38" s="12">
        <f t="shared" si="13"/>
        <v>30</v>
      </c>
      <c r="AL38" s="76">
        <f t="shared" si="10"/>
        <v>3</v>
      </c>
    </row>
    <row r="39" spans="1:40" s="45" customFormat="1" ht="20.100000000000001" customHeight="1" x14ac:dyDescent="0.3">
      <c r="A39" s="75">
        <v>23</v>
      </c>
      <c r="B39" s="22" t="s">
        <v>156</v>
      </c>
      <c r="C39" s="22" t="s">
        <v>31</v>
      </c>
      <c r="D39" s="1"/>
      <c r="E39" s="1">
        <v>2</v>
      </c>
      <c r="F39" s="1"/>
      <c r="G39" s="23"/>
      <c r="H39" s="16"/>
      <c r="I39" s="16"/>
      <c r="J39" s="16"/>
      <c r="K39" s="104"/>
      <c r="L39" s="8"/>
      <c r="M39" s="8"/>
      <c r="N39" s="8">
        <v>30</v>
      </c>
      <c r="O39" s="8"/>
      <c r="P39" s="8">
        <v>3</v>
      </c>
      <c r="Q39" s="17"/>
      <c r="R39" s="17"/>
      <c r="S39" s="17"/>
      <c r="T39" s="17"/>
      <c r="U39" s="17"/>
      <c r="V39" s="8"/>
      <c r="W39" s="8"/>
      <c r="X39" s="8"/>
      <c r="Y39" s="8"/>
      <c r="Z39" s="8"/>
      <c r="AA39" s="18"/>
      <c r="AB39" s="18"/>
      <c r="AC39" s="18"/>
      <c r="AD39" s="18"/>
      <c r="AE39" s="18"/>
      <c r="AF39" s="8"/>
      <c r="AG39" s="8"/>
      <c r="AH39" s="8"/>
      <c r="AI39" s="8"/>
      <c r="AJ39" s="8"/>
      <c r="AK39" s="12">
        <f>G39+H39+I39+J39+L39+M39+N39+O39+Q39+R39+S39+T39+V39+W39+X39+Y39+AA39+AB39+AC39+AD39+AF39+AG39+AH39+AI39</f>
        <v>30</v>
      </c>
      <c r="AL39" s="76">
        <f>K39+P39+U39+Z39+AE39+AJ39</f>
        <v>3</v>
      </c>
    </row>
    <row r="40" spans="1:40" s="45" customFormat="1" ht="20.100000000000001" customHeight="1" x14ac:dyDescent="0.3">
      <c r="A40" s="75">
        <v>24</v>
      </c>
      <c r="B40" s="22" t="s">
        <v>150</v>
      </c>
      <c r="C40" s="22" t="s">
        <v>32</v>
      </c>
      <c r="D40" s="1"/>
      <c r="E40" s="1">
        <v>2</v>
      </c>
      <c r="F40" s="1"/>
      <c r="G40" s="16"/>
      <c r="H40" s="16"/>
      <c r="I40" s="16"/>
      <c r="J40" s="16"/>
      <c r="K40" s="104"/>
      <c r="L40" s="8">
        <v>15</v>
      </c>
      <c r="M40" s="8"/>
      <c r="N40" s="8"/>
      <c r="O40" s="8"/>
      <c r="P40" s="8">
        <v>2</v>
      </c>
      <c r="Q40" s="17"/>
      <c r="R40" s="17"/>
      <c r="S40" s="17"/>
      <c r="T40" s="17"/>
      <c r="U40" s="17"/>
      <c r="V40" s="8"/>
      <c r="W40" s="8"/>
      <c r="X40" s="8"/>
      <c r="Y40" s="8"/>
      <c r="Z40" s="8"/>
      <c r="AA40" s="18"/>
      <c r="AB40" s="18"/>
      <c r="AC40" s="18"/>
      <c r="AD40" s="18"/>
      <c r="AE40" s="18"/>
      <c r="AF40" s="8"/>
      <c r="AG40" s="8"/>
      <c r="AH40" s="8"/>
      <c r="AI40" s="8"/>
      <c r="AJ40" s="8"/>
      <c r="AK40" s="12">
        <f t="shared" ref="AK40:AK41" si="14">G40+H40+I40+J40+L40+M40+N40+O40+Q40+R40+S40+T40+V40+W40+X40+Y40+AA40+AB40+AC40+AD40+AF40+AG40+AH40+AI40</f>
        <v>15</v>
      </c>
      <c r="AL40" s="76">
        <f t="shared" ref="AL40:AL41" si="15">K40+P40+U40+Z40+AE40+AJ40</f>
        <v>2</v>
      </c>
    </row>
    <row r="41" spans="1:40" s="45" customFormat="1" ht="20.100000000000001" customHeight="1" x14ac:dyDescent="0.3">
      <c r="A41" s="75">
        <v>25</v>
      </c>
      <c r="B41" s="22" t="s">
        <v>157</v>
      </c>
      <c r="C41" s="22" t="s">
        <v>33</v>
      </c>
      <c r="D41" s="1"/>
      <c r="E41" s="1">
        <v>3</v>
      </c>
      <c r="F41" s="1"/>
      <c r="G41" s="23"/>
      <c r="H41" s="16"/>
      <c r="I41" s="16"/>
      <c r="J41" s="16"/>
      <c r="K41" s="104"/>
      <c r="L41" s="8"/>
      <c r="M41" s="8"/>
      <c r="N41" s="8"/>
      <c r="O41" s="8"/>
      <c r="P41" s="8"/>
      <c r="Q41" s="17"/>
      <c r="R41" s="17"/>
      <c r="S41" s="17">
        <v>15</v>
      </c>
      <c r="T41" s="17"/>
      <c r="U41" s="17">
        <v>1</v>
      </c>
      <c r="V41" s="8"/>
      <c r="W41" s="8"/>
      <c r="X41" s="8"/>
      <c r="Y41" s="8"/>
      <c r="Z41" s="8"/>
      <c r="AA41" s="18"/>
      <c r="AB41" s="18"/>
      <c r="AC41" s="18"/>
      <c r="AD41" s="18"/>
      <c r="AE41" s="18"/>
      <c r="AF41" s="8"/>
      <c r="AG41" s="8"/>
      <c r="AH41" s="8"/>
      <c r="AI41" s="8"/>
      <c r="AJ41" s="8"/>
      <c r="AK41" s="12">
        <f t="shared" si="14"/>
        <v>15</v>
      </c>
      <c r="AL41" s="76">
        <f t="shared" si="15"/>
        <v>1</v>
      </c>
    </row>
    <row r="42" spans="1:40" s="45" customFormat="1" ht="20.100000000000001" customHeight="1" x14ac:dyDescent="0.3">
      <c r="A42" s="75">
        <v>26</v>
      </c>
      <c r="B42" s="22" t="s">
        <v>153</v>
      </c>
      <c r="C42" s="22" t="s">
        <v>34</v>
      </c>
      <c r="D42" s="1">
        <v>3</v>
      </c>
      <c r="E42" s="1"/>
      <c r="F42" s="1"/>
      <c r="G42" s="16"/>
      <c r="H42" s="16"/>
      <c r="I42" s="16"/>
      <c r="J42" s="16"/>
      <c r="K42" s="104"/>
      <c r="L42" s="8"/>
      <c r="M42" s="8"/>
      <c r="N42" s="8"/>
      <c r="O42" s="8"/>
      <c r="P42" s="8"/>
      <c r="Q42" s="17">
        <v>30</v>
      </c>
      <c r="R42" s="17"/>
      <c r="S42" s="17"/>
      <c r="T42" s="17"/>
      <c r="U42" s="17">
        <v>3</v>
      </c>
      <c r="V42" s="8"/>
      <c r="W42" s="8"/>
      <c r="X42" s="8"/>
      <c r="Y42" s="8"/>
      <c r="Z42" s="8"/>
      <c r="AA42" s="18"/>
      <c r="AB42" s="18"/>
      <c r="AC42" s="18"/>
      <c r="AD42" s="18"/>
      <c r="AE42" s="18"/>
      <c r="AF42" s="8"/>
      <c r="AG42" s="8"/>
      <c r="AH42" s="8"/>
      <c r="AI42" s="8"/>
      <c r="AJ42" s="8"/>
      <c r="AK42" s="12">
        <f t="shared" si="13"/>
        <v>30</v>
      </c>
      <c r="AL42" s="76">
        <f t="shared" si="10"/>
        <v>3</v>
      </c>
    </row>
    <row r="43" spans="1:40" s="45" customFormat="1" ht="20.100000000000001" customHeight="1" x14ac:dyDescent="0.3">
      <c r="A43" s="75">
        <v>27</v>
      </c>
      <c r="B43" s="22" t="s">
        <v>158</v>
      </c>
      <c r="C43" s="22" t="s">
        <v>35</v>
      </c>
      <c r="D43" s="1"/>
      <c r="E43" s="1">
        <v>4</v>
      </c>
      <c r="F43" s="1"/>
      <c r="G43" s="23"/>
      <c r="H43" s="16"/>
      <c r="I43" s="16"/>
      <c r="J43" s="16"/>
      <c r="K43" s="104"/>
      <c r="L43" s="8"/>
      <c r="M43" s="8"/>
      <c r="N43" s="8"/>
      <c r="O43" s="8"/>
      <c r="P43" s="8"/>
      <c r="Q43" s="17"/>
      <c r="R43" s="17"/>
      <c r="S43" s="17"/>
      <c r="T43" s="17"/>
      <c r="U43" s="17"/>
      <c r="V43" s="8"/>
      <c r="W43" s="8"/>
      <c r="X43" s="8">
        <v>30</v>
      </c>
      <c r="Y43" s="8"/>
      <c r="Z43" s="8">
        <v>2</v>
      </c>
      <c r="AA43" s="18"/>
      <c r="AB43" s="18"/>
      <c r="AC43" s="18"/>
      <c r="AD43" s="18"/>
      <c r="AE43" s="18"/>
      <c r="AF43" s="8"/>
      <c r="AG43" s="8"/>
      <c r="AH43" s="8"/>
      <c r="AI43" s="8"/>
      <c r="AJ43" s="8"/>
      <c r="AK43" s="12">
        <f t="shared" si="13"/>
        <v>30</v>
      </c>
      <c r="AL43" s="76">
        <f t="shared" si="10"/>
        <v>2</v>
      </c>
    </row>
    <row r="44" spans="1:40" s="45" customFormat="1" ht="20.100000000000001" customHeight="1" x14ac:dyDescent="0.3">
      <c r="A44" s="75">
        <v>28</v>
      </c>
      <c r="B44" s="22" t="s">
        <v>154</v>
      </c>
      <c r="C44" s="22" t="s">
        <v>36</v>
      </c>
      <c r="D44" s="1"/>
      <c r="E44" s="1">
        <v>4</v>
      </c>
      <c r="F44" s="1"/>
      <c r="G44" s="16"/>
      <c r="H44" s="16"/>
      <c r="I44" s="16"/>
      <c r="J44" s="16"/>
      <c r="K44" s="104"/>
      <c r="L44" s="8"/>
      <c r="M44" s="8"/>
      <c r="N44" s="8"/>
      <c r="O44" s="8"/>
      <c r="P44" s="8"/>
      <c r="Q44" s="17"/>
      <c r="R44" s="17"/>
      <c r="S44" s="17"/>
      <c r="T44" s="17"/>
      <c r="U44" s="17"/>
      <c r="V44" s="8">
        <v>30</v>
      </c>
      <c r="W44" s="8"/>
      <c r="X44" s="8"/>
      <c r="Y44" s="8"/>
      <c r="Z44" s="8">
        <v>2</v>
      </c>
      <c r="AA44" s="18"/>
      <c r="AB44" s="18"/>
      <c r="AC44" s="18"/>
      <c r="AD44" s="18"/>
      <c r="AE44" s="18"/>
      <c r="AF44" s="8"/>
      <c r="AG44" s="8"/>
      <c r="AH44" s="8"/>
      <c r="AI44" s="8"/>
      <c r="AJ44" s="8"/>
      <c r="AK44" s="12">
        <f t="shared" ref="AK44:AK45" si="16">G44+H44+I44+J44+L44+M44+N44+O44+Q44+R44+S44+T44+V44+W44+X44+Y44+AA44+AB44+AC44+AD44+AF44+AG44+AH44+AI44</f>
        <v>30</v>
      </c>
      <c r="AL44" s="76">
        <f t="shared" ref="AL44:AL45" si="17">K44+P44+U44+Z44+AE44+AJ44</f>
        <v>2</v>
      </c>
    </row>
    <row r="45" spans="1:40" s="45" customFormat="1" ht="20.100000000000001" customHeight="1" x14ac:dyDescent="0.3">
      <c r="A45" s="75">
        <v>29</v>
      </c>
      <c r="B45" s="22" t="s">
        <v>159</v>
      </c>
      <c r="C45" s="22" t="s">
        <v>37</v>
      </c>
      <c r="D45" s="1"/>
      <c r="E45" s="1">
        <v>5</v>
      </c>
      <c r="F45" s="1"/>
      <c r="G45" s="23"/>
      <c r="H45" s="16"/>
      <c r="I45" s="16"/>
      <c r="J45" s="16"/>
      <c r="K45" s="104"/>
      <c r="L45" s="8"/>
      <c r="M45" s="8"/>
      <c r="N45" s="8"/>
      <c r="O45" s="8"/>
      <c r="P45" s="8"/>
      <c r="Q45" s="17"/>
      <c r="R45" s="17"/>
      <c r="S45" s="17"/>
      <c r="T45" s="17"/>
      <c r="U45" s="17"/>
      <c r="V45" s="8"/>
      <c r="W45" s="8"/>
      <c r="X45" s="8"/>
      <c r="Y45" s="8"/>
      <c r="Z45" s="8"/>
      <c r="AA45" s="18"/>
      <c r="AB45" s="18"/>
      <c r="AC45" s="18">
        <v>15</v>
      </c>
      <c r="AD45" s="18"/>
      <c r="AE45" s="18">
        <v>1</v>
      </c>
      <c r="AF45" s="8"/>
      <c r="AG45" s="8"/>
      <c r="AH45" s="8"/>
      <c r="AI45" s="8"/>
      <c r="AJ45" s="8"/>
      <c r="AK45" s="12">
        <f t="shared" si="16"/>
        <v>15</v>
      </c>
      <c r="AL45" s="76">
        <f t="shared" si="17"/>
        <v>1</v>
      </c>
    </row>
    <row r="46" spans="1:40" s="45" customFormat="1" ht="20.100000000000001" customHeight="1" x14ac:dyDescent="0.3">
      <c r="A46" s="75">
        <v>30</v>
      </c>
      <c r="B46" s="22" t="s">
        <v>155</v>
      </c>
      <c r="C46" s="22" t="s">
        <v>38</v>
      </c>
      <c r="D46" s="1">
        <v>5</v>
      </c>
      <c r="E46" s="1"/>
      <c r="F46" s="1"/>
      <c r="G46" s="16"/>
      <c r="H46" s="16"/>
      <c r="I46" s="16"/>
      <c r="J46" s="16"/>
      <c r="K46" s="104"/>
      <c r="L46" s="8"/>
      <c r="M46" s="8"/>
      <c r="N46" s="8"/>
      <c r="O46" s="8"/>
      <c r="P46" s="8"/>
      <c r="Q46" s="17"/>
      <c r="R46" s="17"/>
      <c r="S46" s="17"/>
      <c r="T46" s="17"/>
      <c r="U46" s="17"/>
      <c r="V46" s="8"/>
      <c r="W46" s="8"/>
      <c r="X46" s="8"/>
      <c r="Y46" s="8"/>
      <c r="Z46" s="8"/>
      <c r="AA46" s="18">
        <v>30</v>
      </c>
      <c r="AB46" s="18"/>
      <c r="AC46" s="18"/>
      <c r="AD46" s="18"/>
      <c r="AE46" s="18">
        <v>3</v>
      </c>
      <c r="AF46" s="8"/>
      <c r="AG46" s="8"/>
      <c r="AH46" s="8"/>
      <c r="AI46" s="8"/>
      <c r="AJ46" s="8"/>
      <c r="AK46" s="12">
        <f t="shared" si="13"/>
        <v>30</v>
      </c>
      <c r="AL46" s="76">
        <f t="shared" si="10"/>
        <v>3</v>
      </c>
    </row>
    <row r="47" spans="1:40" ht="20.100000000000001" customHeight="1" x14ac:dyDescent="0.3">
      <c r="A47" s="75">
        <v>31</v>
      </c>
      <c r="B47" s="47" t="s">
        <v>241</v>
      </c>
      <c r="C47" s="47" t="s">
        <v>39</v>
      </c>
      <c r="D47" s="24"/>
      <c r="E47" s="24">
        <v>5</v>
      </c>
      <c r="F47" s="24"/>
      <c r="G47" s="16"/>
      <c r="H47" s="16"/>
      <c r="I47" s="16"/>
      <c r="J47" s="16"/>
      <c r="K47" s="16"/>
      <c r="L47" s="8"/>
      <c r="M47" s="8"/>
      <c r="N47" s="8"/>
      <c r="O47" s="8"/>
      <c r="P47" s="8"/>
      <c r="Q47" s="17"/>
      <c r="R47" s="17"/>
      <c r="S47" s="17"/>
      <c r="T47" s="17"/>
      <c r="U47" s="17"/>
      <c r="V47" s="8"/>
      <c r="W47" s="8"/>
      <c r="X47" s="8"/>
      <c r="Y47" s="8"/>
      <c r="Z47" s="8"/>
      <c r="AA47" s="18"/>
      <c r="AB47" s="18"/>
      <c r="AC47" s="18">
        <v>15</v>
      </c>
      <c r="AD47" s="18"/>
      <c r="AE47" s="19">
        <v>1</v>
      </c>
      <c r="AF47" s="8"/>
      <c r="AG47" s="8"/>
      <c r="AH47" s="8"/>
      <c r="AI47" s="8"/>
      <c r="AJ47" s="8"/>
      <c r="AK47" s="12">
        <f t="shared" si="13"/>
        <v>15</v>
      </c>
      <c r="AL47" s="76">
        <f t="shared" si="10"/>
        <v>1</v>
      </c>
    </row>
    <row r="48" spans="1:40" s="45" customFormat="1" ht="20.100000000000001" customHeight="1" x14ac:dyDescent="0.3">
      <c r="A48" s="75">
        <v>32</v>
      </c>
      <c r="B48" s="22" t="s">
        <v>160</v>
      </c>
      <c r="C48" s="22" t="s">
        <v>40</v>
      </c>
      <c r="D48" s="1"/>
      <c r="E48" s="1">
        <v>6</v>
      </c>
      <c r="F48" s="1"/>
      <c r="G48" s="23"/>
      <c r="H48" s="16"/>
      <c r="I48" s="16"/>
      <c r="J48" s="16"/>
      <c r="K48" s="16"/>
      <c r="L48" s="8"/>
      <c r="M48" s="8"/>
      <c r="N48" s="8"/>
      <c r="O48" s="8"/>
      <c r="P48" s="8"/>
      <c r="Q48" s="17"/>
      <c r="R48" s="17"/>
      <c r="S48" s="17"/>
      <c r="T48" s="17"/>
      <c r="U48" s="17"/>
      <c r="V48" s="8"/>
      <c r="W48" s="8"/>
      <c r="X48" s="8"/>
      <c r="Y48" s="8"/>
      <c r="Z48" s="8"/>
      <c r="AA48" s="18"/>
      <c r="AB48" s="18"/>
      <c r="AC48" s="18"/>
      <c r="AD48" s="18"/>
      <c r="AE48" s="18"/>
      <c r="AF48" s="8">
        <v>15</v>
      </c>
      <c r="AG48" s="8"/>
      <c r="AH48" s="8"/>
      <c r="AI48" s="8"/>
      <c r="AJ48" s="8">
        <v>1</v>
      </c>
      <c r="AK48" s="12">
        <f t="shared" si="13"/>
        <v>15</v>
      </c>
      <c r="AL48" s="76">
        <f t="shared" si="10"/>
        <v>1</v>
      </c>
    </row>
    <row r="49" spans="1:38" s="45" customFormat="1" ht="20.100000000000001" customHeight="1" x14ac:dyDescent="0.3">
      <c r="A49" s="75">
        <v>33</v>
      </c>
      <c r="B49" s="22" t="s">
        <v>161</v>
      </c>
      <c r="C49" s="22" t="s">
        <v>41</v>
      </c>
      <c r="D49" s="1">
        <v>1</v>
      </c>
      <c r="E49" s="1"/>
      <c r="F49" s="1"/>
      <c r="G49" s="23">
        <v>15</v>
      </c>
      <c r="H49" s="16"/>
      <c r="I49" s="16"/>
      <c r="J49" s="16"/>
      <c r="K49" s="16">
        <v>2</v>
      </c>
      <c r="L49" s="8"/>
      <c r="M49" s="8"/>
      <c r="N49" s="8"/>
      <c r="O49" s="8"/>
      <c r="P49" s="8"/>
      <c r="Q49" s="17"/>
      <c r="R49" s="17"/>
      <c r="S49" s="17"/>
      <c r="T49" s="17"/>
      <c r="U49" s="17"/>
      <c r="V49" s="8"/>
      <c r="W49" s="8"/>
      <c r="X49" s="8"/>
      <c r="Y49" s="8"/>
      <c r="Z49" s="8"/>
      <c r="AA49" s="18"/>
      <c r="AB49" s="18"/>
      <c r="AC49" s="18"/>
      <c r="AD49" s="18"/>
      <c r="AE49" s="18"/>
      <c r="AF49" s="8"/>
      <c r="AG49" s="8"/>
      <c r="AH49" s="8"/>
      <c r="AI49" s="8"/>
      <c r="AJ49" s="8"/>
      <c r="AK49" s="12">
        <f>G49+H49+I49+J49+L49+M49+N49+O49+Q49+R49+S49+T49+V49+W49+X49+Y49+AA49+AB49+AC49+AD49+AF49+AG49+AH49+AI49</f>
        <v>15</v>
      </c>
      <c r="AL49" s="76">
        <f t="shared" ref="AL49:AL54" si="18">K49+P49+U49+Z49+AE49+AJ49</f>
        <v>2</v>
      </c>
    </row>
    <row r="50" spans="1:38" s="45" customFormat="1" ht="20.100000000000001" customHeight="1" x14ac:dyDescent="0.3">
      <c r="A50" s="75">
        <v>34</v>
      </c>
      <c r="B50" s="22" t="s">
        <v>162</v>
      </c>
      <c r="C50" s="22" t="s">
        <v>42</v>
      </c>
      <c r="D50" s="1"/>
      <c r="E50" s="1">
        <v>3</v>
      </c>
      <c r="F50" s="1"/>
      <c r="G50" s="23"/>
      <c r="H50" s="16"/>
      <c r="I50" s="16"/>
      <c r="J50" s="16"/>
      <c r="K50" s="16"/>
      <c r="L50" s="8"/>
      <c r="M50" s="8"/>
      <c r="N50" s="8"/>
      <c r="O50" s="8"/>
      <c r="P50" s="8"/>
      <c r="Q50" s="17">
        <v>30</v>
      </c>
      <c r="R50" s="17"/>
      <c r="S50" s="17"/>
      <c r="T50" s="17"/>
      <c r="U50" s="17">
        <v>2</v>
      </c>
      <c r="V50" s="8"/>
      <c r="W50" s="8"/>
      <c r="X50" s="8"/>
      <c r="Y50" s="8"/>
      <c r="Z50" s="21"/>
      <c r="AA50" s="18"/>
      <c r="AB50" s="18"/>
      <c r="AC50" s="18"/>
      <c r="AD50" s="18"/>
      <c r="AE50" s="18"/>
      <c r="AF50" s="8"/>
      <c r="AG50" s="8"/>
      <c r="AH50" s="8"/>
      <c r="AI50" s="8"/>
      <c r="AJ50" s="8"/>
      <c r="AK50" s="12">
        <f t="shared" ref="AK50" si="19">G50+H50+I50+J50+L50+M50+N50+O50+Q50+R50+S50+T50+V50+W50+X50+Y50+AA50+AB50+AC50+AD50+AF50+AG50+AH50+AI50</f>
        <v>30</v>
      </c>
      <c r="AL50" s="76">
        <f t="shared" si="18"/>
        <v>2</v>
      </c>
    </row>
    <row r="51" spans="1:38" s="45" customFormat="1" ht="20.100000000000001" customHeight="1" x14ac:dyDescent="0.3">
      <c r="A51" s="75">
        <v>35</v>
      </c>
      <c r="B51" s="22" t="s">
        <v>163</v>
      </c>
      <c r="C51" s="22" t="s">
        <v>43</v>
      </c>
      <c r="D51" s="1"/>
      <c r="E51" s="1">
        <v>4</v>
      </c>
      <c r="F51" s="1"/>
      <c r="G51" s="23"/>
      <c r="H51" s="16"/>
      <c r="I51" s="16"/>
      <c r="J51" s="16"/>
      <c r="K51" s="16"/>
      <c r="L51" s="8"/>
      <c r="M51" s="8"/>
      <c r="N51" s="8"/>
      <c r="O51" s="8"/>
      <c r="P51" s="8"/>
      <c r="Q51" s="17"/>
      <c r="R51" s="17"/>
      <c r="S51" s="17"/>
      <c r="T51" s="17"/>
      <c r="U51" s="17"/>
      <c r="V51" s="8"/>
      <c r="W51" s="8"/>
      <c r="X51" s="8">
        <v>30</v>
      </c>
      <c r="Y51" s="8"/>
      <c r="Z51" s="8">
        <v>2</v>
      </c>
      <c r="AA51" s="18"/>
      <c r="AB51" s="18"/>
      <c r="AC51" s="18"/>
      <c r="AD51" s="18"/>
      <c r="AE51" s="18"/>
      <c r="AF51" s="8"/>
      <c r="AG51" s="8"/>
      <c r="AH51" s="8"/>
      <c r="AI51" s="8"/>
      <c r="AJ51" s="8"/>
      <c r="AK51" s="12">
        <f>G51+H51+I51+J51+L51+M51+N51+O51+Q51+R51+S51+T51+V51+W51+X51+Y51+AA51+AB51+AC51+AD51+AF51+AG51+AH51+AI51</f>
        <v>30</v>
      </c>
      <c r="AL51" s="76">
        <f t="shared" si="18"/>
        <v>2</v>
      </c>
    </row>
    <row r="52" spans="1:38" s="45" customFormat="1" ht="20.100000000000001" customHeight="1" x14ac:dyDescent="0.3">
      <c r="A52" s="75">
        <v>36</v>
      </c>
      <c r="B52" s="22" t="s">
        <v>164</v>
      </c>
      <c r="C52" s="22" t="s">
        <v>44</v>
      </c>
      <c r="D52" s="1">
        <v>4</v>
      </c>
      <c r="E52" s="1"/>
      <c r="F52" s="1"/>
      <c r="G52" s="23"/>
      <c r="H52" s="16"/>
      <c r="I52" s="16"/>
      <c r="J52" s="16"/>
      <c r="K52" s="16"/>
      <c r="L52" s="8"/>
      <c r="M52" s="8"/>
      <c r="N52" s="8"/>
      <c r="O52" s="8"/>
      <c r="P52" s="8"/>
      <c r="Q52" s="17"/>
      <c r="R52" s="17"/>
      <c r="S52" s="17"/>
      <c r="T52" s="17"/>
      <c r="U52" s="17"/>
      <c r="V52" s="8">
        <v>30</v>
      </c>
      <c r="W52" s="8"/>
      <c r="X52" s="8"/>
      <c r="Y52" s="8"/>
      <c r="Z52" s="8">
        <v>2</v>
      </c>
      <c r="AA52" s="18"/>
      <c r="AB52" s="18"/>
      <c r="AC52" s="18"/>
      <c r="AD52" s="18"/>
      <c r="AE52" s="18"/>
      <c r="AF52" s="8"/>
      <c r="AG52" s="8"/>
      <c r="AH52" s="8"/>
      <c r="AI52" s="8"/>
      <c r="AJ52" s="8"/>
      <c r="AK52" s="12">
        <f>G52+H52+I52+J52+L52+M52+N52+O52+Q52+R52+S52+T52+V52+W52+X52+Y52+AA52+AB52+AC52+AD52+AF52+AG52+AH52+AI52</f>
        <v>30</v>
      </c>
      <c r="AL52" s="76">
        <f t="shared" si="18"/>
        <v>2</v>
      </c>
    </row>
    <row r="53" spans="1:38" s="45" customFormat="1" ht="20.100000000000001" customHeight="1" x14ac:dyDescent="0.3">
      <c r="A53" s="75">
        <v>37</v>
      </c>
      <c r="B53" s="15" t="s">
        <v>165</v>
      </c>
      <c r="C53" s="15" t="s">
        <v>45</v>
      </c>
      <c r="D53" s="1"/>
      <c r="E53" s="1">
        <v>5</v>
      </c>
      <c r="F53" s="1"/>
      <c r="G53" s="16"/>
      <c r="H53" s="16"/>
      <c r="I53" s="16"/>
      <c r="J53" s="16"/>
      <c r="K53" s="16"/>
      <c r="L53" s="8"/>
      <c r="M53" s="8"/>
      <c r="N53" s="8"/>
      <c r="O53" s="8"/>
      <c r="P53" s="8"/>
      <c r="Q53" s="17"/>
      <c r="R53" s="17"/>
      <c r="S53" s="17"/>
      <c r="T53" s="17"/>
      <c r="U53" s="17"/>
      <c r="V53" s="8"/>
      <c r="W53" s="8"/>
      <c r="X53" s="8"/>
      <c r="Y53" s="8"/>
      <c r="Z53" s="8"/>
      <c r="AA53" s="18"/>
      <c r="AB53" s="18"/>
      <c r="AC53" s="18"/>
      <c r="AD53" s="18">
        <v>30</v>
      </c>
      <c r="AE53" s="19">
        <v>4</v>
      </c>
      <c r="AF53" s="8"/>
      <c r="AG53" s="8"/>
      <c r="AH53" s="8"/>
      <c r="AI53" s="8"/>
      <c r="AJ53" s="8"/>
      <c r="AK53" s="12">
        <f>G53+H53+I53+J53+L53+M53+O53+N53+Q53+R53+S53+T53+V53+W53+X53+Y53+AA53+AB53+AC53+AD53+AF53+AG53+AH53+AI53</f>
        <v>30</v>
      </c>
      <c r="AL53" s="76">
        <f t="shared" si="18"/>
        <v>4</v>
      </c>
    </row>
    <row r="54" spans="1:38" s="45" customFormat="1" ht="20.100000000000001" customHeight="1" x14ac:dyDescent="0.3">
      <c r="A54" s="75">
        <v>38</v>
      </c>
      <c r="B54" s="15" t="s">
        <v>166</v>
      </c>
      <c r="C54" s="15" t="s">
        <v>46</v>
      </c>
      <c r="D54" s="1"/>
      <c r="E54" s="1">
        <v>6</v>
      </c>
      <c r="F54" s="1"/>
      <c r="G54" s="16"/>
      <c r="H54" s="16"/>
      <c r="I54" s="16"/>
      <c r="J54" s="16"/>
      <c r="K54" s="16"/>
      <c r="L54" s="8"/>
      <c r="M54" s="8"/>
      <c r="N54" s="8"/>
      <c r="O54" s="8"/>
      <c r="P54" s="8"/>
      <c r="Q54" s="17"/>
      <c r="R54" s="17"/>
      <c r="S54" s="17"/>
      <c r="T54" s="17"/>
      <c r="U54" s="17"/>
      <c r="V54" s="8"/>
      <c r="W54" s="8"/>
      <c r="X54" s="8"/>
      <c r="Y54" s="8"/>
      <c r="Z54" s="8"/>
      <c r="AA54" s="18"/>
      <c r="AB54" s="18"/>
      <c r="AC54" s="18"/>
      <c r="AD54" s="18"/>
      <c r="AE54" s="19"/>
      <c r="AF54" s="8"/>
      <c r="AG54" s="8"/>
      <c r="AH54" s="8"/>
      <c r="AI54" s="8">
        <v>30</v>
      </c>
      <c r="AJ54" s="8">
        <v>6</v>
      </c>
      <c r="AK54" s="12">
        <f>G54+H54+I54+J54+L54+M54+O54+N54+Q54+R54+S54+T54+V54+W54+X54+Y54+AA54+AB54+AC54+AD54+AF54+AG54+AH54+AI54</f>
        <v>30</v>
      </c>
      <c r="AL54" s="76">
        <f t="shared" si="18"/>
        <v>6</v>
      </c>
    </row>
    <row r="55" spans="1:38" s="45" customFormat="1" ht="20.100000000000001" customHeight="1" x14ac:dyDescent="0.3">
      <c r="A55" s="224" t="s">
        <v>112</v>
      </c>
      <c r="B55" s="225"/>
      <c r="C55" s="115"/>
      <c r="D55" s="69"/>
      <c r="E55" s="69"/>
      <c r="F55" s="69"/>
      <c r="G55" s="26">
        <f>SUM(G14:G21,G23:G54)</f>
        <v>95</v>
      </c>
      <c r="H55" s="26">
        <f>SUM(H14:H21,H23:H54)</f>
        <v>20</v>
      </c>
      <c r="I55" s="26">
        <f>SUM(I14:I21,I23:I54)-I24</f>
        <v>180</v>
      </c>
      <c r="J55" s="26">
        <f>SUM(J14:J21,J23:J54)</f>
        <v>0</v>
      </c>
      <c r="K55" s="26">
        <f>SUM(K14:K21,K23:K54)</f>
        <v>30</v>
      </c>
      <c r="L55" s="26">
        <f>SUM(L14:L21,L23:L54)</f>
        <v>75</v>
      </c>
      <c r="M55" s="26">
        <f>SUM(M14:M21,M23:M54)</f>
        <v>0</v>
      </c>
      <c r="N55" s="26">
        <f>SUM(N14:N21,N23:N54)-N26</f>
        <v>270</v>
      </c>
      <c r="O55" s="26">
        <f t="shared" ref="O55:AJ55" si="20">SUM(O14:O21,O23:O54)</f>
        <v>0</v>
      </c>
      <c r="P55" s="26">
        <f t="shared" si="20"/>
        <v>30</v>
      </c>
      <c r="Q55" s="26">
        <f t="shared" si="20"/>
        <v>90</v>
      </c>
      <c r="R55" s="26">
        <f t="shared" si="20"/>
        <v>0</v>
      </c>
      <c r="S55" s="26">
        <f t="shared" si="20"/>
        <v>240</v>
      </c>
      <c r="T55" s="26">
        <f t="shared" si="20"/>
        <v>0</v>
      </c>
      <c r="U55" s="26">
        <f t="shared" si="20"/>
        <v>22</v>
      </c>
      <c r="V55" s="26">
        <f t="shared" si="20"/>
        <v>60</v>
      </c>
      <c r="W55" s="26">
        <f t="shared" si="20"/>
        <v>0</v>
      </c>
      <c r="X55" s="26">
        <f t="shared" si="20"/>
        <v>150</v>
      </c>
      <c r="Y55" s="26">
        <f t="shared" si="20"/>
        <v>0</v>
      </c>
      <c r="Z55" s="26">
        <f t="shared" si="20"/>
        <v>14</v>
      </c>
      <c r="AA55" s="26">
        <f t="shared" si="20"/>
        <v>60</v>
      </c>
      <c r="AB55" s="26">
        <f t="shared" si="20"/>
        <v>0</v>
      </c>
      <c r="AC55" s="26">
        <f t="shared" si="20"/>
        <v>150</v>
      </c>
      <c r="AD55" s="26">
        <f t="shared" si="20"/>
        <v>30</v>
      </c>
      <c r="AE55" s="26">
        <f t="shared" si="20"/>
        <v>19</v>
      </c>
      <c r="AF55" s="26">
        <f t="shared" si="20"/>
        <v>30</v>
      </c>
      <c r="AG55" s="26">
        <f t="shared" si="20"/>
        <v>0</v>
      </c>
      <c r="AH55" s="26">
        <f t="shared" si="20"/>
        <v>90</v>
      </c>
      <c r="AI55" s="26">
        <f t="shared" si="20"/>
        <v>30</v>
      </c>
      <c r="AJ55" s="26">
        <f t="shared" si="20"/>
        <v>14</v>
      </c>
      <c r="AK55" s="26">
        <f>SUM(AK14:AK21,AK23:AK54)-SUM(AK24,AK26)</f>
        <v>1570</v>
      </c>
      <c r="AL55" s="26">
        <v>129</v>
      </c>
    </row>
    <row r="56" spans="1:38" s="45" customFormat="1" ht="20.100000000000001" customHeight="1" x14ac:dyDescent="0.3">
      <c r="A56" s="137" t="s">
        <v>114</v>
      </c>
      <c r="B56" s="136"/>
      <c r="C56" s="1"/>
      <c r="D56" s="1"/>
      <c r="E56" s="1"/>
      <c r="F56" s="1"/>
      <c r="G56" s="226">
        <f>SUM(G55:J55)</f>
        <v>295</v>
      </c>
      <c r="H56" s="226"/>
      <c r="I56" s="226"/>
      <c r="J56" s="226"/>
      <c r="K56" s="27"/>
      <c r="L56" s="199">
        <f>SUM(L55:O55)</f>
        <v>345</v>
      </c>
      <c r="M56" s="199"/>
      <c r="N56" s="199"/>
      <c r="O56" s="199"/>
      <c r="P56" s="27"/>
      <c r="Q56" s="199">
        <f>SUM(Q55:T55)</f>
        <v>330</v>
      </c>
      <c r="R56" s="199"/>
      <c r="S56" s="199"/>
      <c r="T56" s="199"/>
      <c r="U56" s="27"/>
      <c r="V56" s="199">
        <f>SUM(V55:Y55)</f>
        <v>210</v>
      </c>
      <c r="W56" s="199"/>
      <c r="X56" s="199"/>
      <c r="Y56" s="199"/>
      <c r="Z56" s="27"/>
      <c r="AA56" s="199">
        <f>SUM(AA55:AD55)</f>
        <v>240</v>
      </c>
      <c r="AB56" s="199"/>
      <c r="AC56" s="199"/>
      <c r="AD56" s="199"/>
      <c r="AE56" s="27"/>
      <c r="AF56" s="199">
        <f>SUM(AF55:AI55)</f>
        <v>150</v>
      </c>
      <c r="AG56" s="199"/>
      <c r="AH56" s="199"/>
      <c r="AI56" s="199"/>
      <c r="AJ56" s="27"/>
      <c r="AK56" s="27">
        <f>SUM(G56+L56+Q56+V56+AA56+AF56)</f>
        <v>1570</v>
      </c>
      <c r="AL56" s="77"/>
    </row>
    <row r="57" spans="1:38" s="45" customFormat="1" ht="20.100000000000001" customHeight="1" x14ac:dyDescent="0.3">
      <c r="A57" s="161" t="s">
        <v>113</v>
      </c>
      <c r="B57" s="162"/>
      <c r="C57" s="3"/>
      <c r="D57" s="50"/>
      <c r="E57" s="50"/>
      <c r="F57" s="50"/>
      <c r="G57" s="50">
        <f>SUM(G14:G21,G23:G54)</f>
        <v>95</v>
      </c>
      <c r="H57" s="50">
        <f>SUM(H14:H21,H23:H54)</f>
        <v>20</v>
      </c>
      <c r="I57" s="50">
        <f>SUM(I14:I21,I23:I54)-I23</f>
        <v>270</v>
      </c>
      <c r="J57" s="50">
        <f>SUM(J14:J21,J23:J54)</f>
        <v>0</v>
      </c>
      <c r="K57" s="50">
        <f>SUM(K14:K21,K23:K54)</f>
        <v>30</v>
      </c>
      <c r="L57" s="50">
        <f>SUM(L14:L21,L23:L54)</f>
        <v>75</v>
      </c>
      <c r="M57" s="50">
        <f>SUM(M14:M21,M23:M54)</f>
        <v>0</v>
      </c>
      <c r="N57" s="50">
        <f>SUM(N14:N21,N23:N54)-N25</f>
        <v>330</v>
      </c>
      <c r="O57" s="50">
        <f t="shared" ref="O57:AJ57" si="21">SUM(O14:O21,O23:O54)</f>
        <v>0</v>
      </c>
      <c r="P57" s="50">
        <f t="shared" si="21"/>
        <v>30</v>
      </c>
      <c r="Q57" s="50">
        <f t="shared" si="21"/>
        <v>90</v>
      </c>
      <c r="R57" s="50">
        <f t="shared" si="21"/>
        <v>0</v>
      </c>
      <c r="S57" s="50">
        <f t="shared" si="21"/>
        <v>240</v>
      </c>
      <c r="T57" s="50">
        <f t="shared" si="21"/>
        <v>0</v>
      </c>
      <c r="U57" s="50">
        <f t="shared" si="21"/>
        <v>22</v>
      </c>
      <c r="V57" s="50">
        <f t="shared" si="21"/>
        <v>60</v>
      </c>
      <c r="W57" s="50">
        <f t="shared" si="21"/>
        <v>0</v>
      </c>
      <c r="X57" s="50">
        <f t="shared" si="21"/>
        <v>150</v>
      </c>
      <c r="Y57" s="50">
        <f t="shared" si="21"/>
        <v>0</v>
      </c>
      <c r="Z57" s="50">
        <f t="shared" si="21"/>
        <v>14</v>
      </c>
      <c r="AA57" s="50">
        <f t="shared" si="21"/>
        <v>60</v>
      </c>
      <c r="AB57" s="50">
        <f t="shared" si="21"/>
        <v>0</v>
      </c>
      <c r="AC57" s="50">
        <f t="shared" si="21"/>
        <v>150</v>
      </c>
      <c r="AD57" s="50">
        <f t="shared" si="21"/>
        <v>30</v>
      </c>
      <c r="AE57" s="50">
        <f t="shared" si="21"/>
        <v>19</v>
      </c>
      <c r="AF57" s="50">
        <f t="shared" si="21"/>
        <v>30</v>
      </c>
      <c r="AG57" s="50">
        <f t="shared" si="21"/>
        <v>0</v>
      </c>
      <c r="AH57" s="50">
        <f t="shared" si="21"/>
        <v>90</v>
      </c>
      <c r="AI57" s="50">
        <f t="shared" si="21"/>
        <v>30</v>
      </c>
      <c r="AJ57" s="50">
        <f t="shared" si="21"/>
        <v>14</v>
      </c>
      <c r="AK57" s="50">
        <f>SUM(AK14:AK21,AK23:AK54)-SUM(AK23,AK25)</f>
        <v>1720</v>
      </c>
      <c r="AL57" s="50">
        <f>SUM(AL14:AL21,AL23:AL54)</f>
        <v>129</v>
      </c>
    </row>
    <row r="58" spans="1:38" s="45" customFormat="1" ht="20.100000000000001" customHeight="1" x14ac:dyDescent="0.3">
      <c r="A58" s="137" t="s">
        <v>115</v>
      </c>
      <c r="B58" s="136"/>
      <c r="C58" s="1"/>
      <c r="D58" s="28"/>
      <c r="E58" s="28"/>
      <c r="F58" s="28"/>
      <c r="G58" s="163">
        <f>G57+H57+I57+J57</f>
        <v>385</v>
      </c>
      <c r="H58" s="163"/>
      <c r="I58" s="163"/>
      <c r="J58" s="163"/>
      <c r="K58" s="28"/>
      <c r="L58" s="163">
        <f>L57+M57+N57+O57</f>
        <v>405</v>
      </c>
      <c r="M58" s="163"/>
      <c r="N58" s="163"/>
      <c r="O58" s="163"/>
      <c r="P58" s="28"/>
      <c r="Q58" s="163">
        <f>Q57+R57+S57+T57</f>
        <v>330</v>
      </c>
      <c r="R58" s="163"/>
      <c r="S58" s="163"/>
      <c r="T58" s="163"/>
      <c r="U58" s="28"/>
      <c r="V58" s="163">
        <f>V57+W57+X57+Y57</f>
        <v>210</v>
      </c>
      <c r="W58" s="163"/>
      <c r="X58" s="163"/>
      <c r="Y58" s="163"/>
      <c r="Z58" s="28"/>
      <c r="AA58" s="163">
        <f>AA57+AB57+AC57+AD57</f>
        <v>240</v>
      </c>
      <c r="AB58" s="163"/>
      <c r="AC58" s="163"/>
      <c r="AD58" s="163"/>
      <c r="AE58" s="28"/>
      <c r="AF58" s="163">
        <f>AF57+AG57+AH57+AI57</f>
        <v>150</v>
      </c>
      <c r="AG58" s="163"/>
      <c r="AH58" s="163"/>
      <c r="AI58" s="163"/>
      <c r="AJ58" s="28"/>
      <c r="AK58" s="28">
        <f>G58+L58+Q58+V58+AA58+AF58</f>
        <v>1720</v>
      </c>
      <c r="AL58" s="78"/>
    </row>
    <row r="59" spans="1:38" s="45" customFormat="1" ht="20.100000000000001" customHeight="1" x14ac:dyDescent="0.3">
      <c r="A59" s="147" t="s">
        <v>244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8"/>
    </row>
    <row r="60" spans="1:38" s="45" customFormat="1" ht="20.100000000000001" customHeight="1" x14ac:dyDescent="0.3">
      <c r="A60" s="75">
        <v>39</v>
      </c>
      <c r="B60" s="129" t="s">
        <v>168</v>
      </c>
      <c r="C60" s="125">
        <v>1787206</v>
      </c>
      <c r="D60" s="1"/>
      <c r="E60" s="1">
        <v>3</v>
      </c>
      <c r="F60" s="1"/>
      <c r="G60" s="16"/>
      <c r="H60" s="16"/>
      <c r="I60" s="16"/>
      <c r="J60" s="16"/>
      <c r="K60" s="16"/>
      <c r="L60" s="8"/>
      <c r="M60" s="8"/>
      <c r="N60" s="8"/>
      <c r="O60" s="8"/>
      <c r="P60" s="8"/>
      <c r="Q60" s="17"/>
      <c r="R60" s="17"/>
      <c r="S60" s="17">
        <v>20</v>
      </c>
      <c r="T60" s="17"/>
      <c r="U60" s="17">
        <v>2</v>
      </c>
      <c r="V60" s="8"/>
      <c r="W60" s="8"/>
      <c r="X60" s="8"/>
      <c r="Y60" s="8"/>
      <c r="Z60" s="8"/>
      <c r="AA60" s="18"/>
      <c r="AB60" s="18"/>
      <c r="AC60" s="18"/>
      <c r="AD60" s="18"/>
      <c r="AE60" s="18"/>
      <c r="AF60" s="8"/>
      <c r="AG60" s="8"/>
      <c r="AH60" s="8"/>
      <c r="AI60" s="8"/>
      <c r="AJ60" s="8"/>
      <c r="AK60" s="12">
        <f t="shared" ref="AK60:AK78" si="22">G60+H60+I60+J60+L60+M60+O60+N60+Q60+R60+S60+T60+V60+W60+X60+Y60+AA60+AB60+AC60+AD60+AF60+AG60+AH60+AI60</f>
        <v>20</v>
      </c>
      <c r="AL60" s="76">
        <f t="shared" ref="AL60:AL78" si="23">K60+P60+U60+Z60+AE60+AJ60</f>
        <v>2</v>
      </c>
    </row>
    <row r="61" spans="1:38" s="45" customFormat="1" ht="20.100000000000001" customHeight="1" x14ac:dyDescent="0.3">
      <c r="A61" s="75">
        <v>40</v>
      </c>
      <c r="B61" s="13" t="s">
        <v>169</v>
      </c>
      <c r="C61" s="13" t="s">
        <v>47</v>
      </c>
      <c r="D61" s="1"/>
      <c r="E61" s="27">
        <v>3</v>
      </c>
      <c r="F61" s="1"/>
      <c r="G61" s="16"/>
      <c r="H61" s="16"/>
      <c r="I61" s="16"/>
      <c r="J61" s="16"/>
      <c r="K61" s="16"/>
      <c r="L61" s="8"/>
      <c r="M61" s="8"/>
      <c r="N61" s="8"/>
      <c r="O61" s="8"/>
      <c r="P61" s="8"/>
      <c r="Q61" s="17"/>
      <c r="R61" s="17"/>
      <c r="S61" s="17">
        <v>30</v>
      </c>
      <c r="T61" s="17"/>
      <c r="U61" s="17">
        <v>3</v>
      </c>
      <c r="V61" s="8"/>
      <c r="W61" s="8"/>
      <c r="X61" s="8"/>
      <c r="Y61" s="8"/>
      <c r="Z61" s="8"/>
      <c r="AA61" s="18"/>
      <c r="AB61" s="18"/>
      <c r="AC61" s="18"/>
      <c r="AD61" s="18"/>
      <c r="AE61" s="18"/>
      <c r="AF61" s="8"/>
      <c r="AG61" s="8"/>
      <c r="AH61" s="8"/>
      <c r="AI61" s="8"/>
      <c r="AJ61" s="8"/>
      <c r="AK61" s="12">
        <f t="shared" ref="AK61:AK72" si="24">G61+H61+I61+J61+L61+M61+O61+N61+Q61+R61+S61+T61+V61+W61+X61+Y61+AA61+AB61+AC61+AD61+AF61+AG61+AH61+AI61</f>
        <v>30</v>
      </c>
      <c r="AL61" s="76">
        <f t="shared" ref="AL61:AL68" si="25">K61+P61+U61+Z61+AE61+AJ61</f>
        <v>3</v>
      </c>
    </row>
    <row r="62" spans="1:38" s="45" customFormat="1" ht="20.100000000000001" customHeight="1" x14ac:dyDescent="0.3">
      <c r="A62" s="75">
        <v>41</v>
      </c>
      <c r="B62" s="13" t="s">
        <v>170</v>
      </c>
      <c r="C62" s="13" t="s">
        <v>48</v>
      </c>
      <c r="D62" s="1"/>
      <c r="E62" s="27">
        <v>4</v>
      </c>
      <c r="F62" s="1"/>
      <c r="G62" s="16"/>
      <c r="H62" s="16"/>
      <c r="I62" s="16"/>
      <c r="J62" s="16"/>
      <c r="K62" s="16"/>
      <c r="L62" s="8"/>
      <c r="M62" s="8"/>
      <c r="N62" s="8"/>
      <c r="O62" s="8"/>
      <c r="P62" s="8"/>
      <c r="Q62" s="17"/>
      <c r="R62" s="17"/>
      <c r="S62" s="17"/>
      <c r="T62" s="17"/>
      <c r="U62" s="17"/>
      <c r="V62" s="8"/>
      <c r="W62" s="8"/>
      <c r="X62" s="8">
        <v>30</v>
      </c>
      <c r="Y62" s="8"/>
      <c r="Z62" s="8">
        <v>3</v>
      </c>
      <c r="AA62" s="18"/>
      <c r="AB62" s="18"/>
      <c r="AC62" s="18"/>
      <c r="AD62" s="18"/>
      <c r="AE62" s="18"/>
      <c r="AF62" s="8"/>
      <c r="AG62" s="8"/>
      <c r="AH62" s="8"/>
      <c r="AI62" s="8"/>
      <c r="AJ62" s="8"/>
      <c r="AK62" s="12">
        <f t="shared" si="24"/>
        <v>30</v>
      </c>
      <c r="AL62" s="76">
        <f t="shared" si="25"/>
        <v>3</v>
      </c>
    </row>
    <row r="63" spans="1:38" s="45" customFormat="1" ht="20.100000000000001" customHeight="1" x14ac:dyDescent="0.3">
      <c r="A63" s="75">
        <v>42</v>
      </c>
      <c r="B63" s="13" t="s">
        <v>220</v>
      </c>
      <c r="C63" s="13" t="s">
        <v>49</v>
      </c>
      <c r="D63" s="1"/>
      <c r="E63" s="27">
        <v>4</v>
      </c>
      <c r="F63" s="1"/>
      <c r="G63" s="16"/>
      <c r="H63" s="16"/>
      <c r="I63" s="16"/>
      <c r="J63" s="16"/>
      <c r="K63" s="16"/>
      <c r="L63" s="8"/>
      <c r="M63" s="8"/>
      <c r="N63" s="8"/>
      <c r="O63" s="8"/>
      <c r="P63" s="8"/>
      <c r="Q63" s="29"/>
      <c r="R63" s="29"/>
      <c r="S63" s="17"/>
      <c r="T63" s="17"/>
      <c r="U63" s="17"/>
      <c r="V63" s="8"/>
      <c r="W63" s="8"/>
      <c r="X63" s="8">
        <v>30</v>
      </c>
      <c r="Y63" s="8"/>
      <c r="Z63" s="8">
        <v>3</v>
      </c>
      <c r="AA63" s="18"/>
      <c r="AB63" s="19"/>
      <c r="AC63" s="18"/>
      <c r="AD63" s="18"/>
      <c r="AE63" s="18"/>
      <c r="AF63" s="8"/>
      <c r="AG63" s="8"/>
      <c r="AH63" s="8"/>
      <c r="AI63" s="8"/>
      <c r="AJ63" s="8"/>
      <c r="AK63" s="12">
        <f t="shared" si="24"/>
        <v>30</v>
      </c>
      <c r="AL63" s="76">
        <f t="shared" si="25"/>
        <v>3</v>
      </c>
    </row>
    <row r="64" spans="1:38" s="45" customFormat="1" ht="20.100000000000001" customHeight="1" x14ac:dyDescent="0.3">
      <c r="A64" s="75">
        <v>43</v>
      </c>
      <c r="B64" s="13" t="s">
        <v>171</v>
      </c>
      <c r="C64" s="13" t="s">
        <v>50</v>
      </c>
      <c r="D64" s="1"/>
      <c r="E64" s="27">
        <v>4</v>
      </c>
      <c r="F64" s="1"/>
      <c r="G64" s="16"/>
      <c r="H64" s="16"/>
      <c r="I64" s="16"/>
      <c r="J64" s="16"/>
      <c r="K64" s="16"/>
      <c r="L64" s="8"/>
      <c r="M64" s="8"/>
      <c r="N64" s="8"/>
      <c r="O64" s="8"/>
      <c r="P64" s="8"/>
      <c r="Q64" s="29"/>
      <c r="R64" s="29"/>
      <c r="S64" s="17"/>
      <c r="T64" s="17"/>
      <c r="U64" s="17"/>
      <c r="V64" s="8"/>
      <c r="W64" s="8"/>
      <c r="X64" s="8">
        <v>30</v>
      </c>
      <c r="Y64" s="8"/>
      <c r="Z64" s="8">
        <v>3</v>
      </c>
      <c r="AA64" s="18"/>
      <c r="AB64" s="18"/>
      <c r="AC64" s="18"/>
      <c r="AD64" s="18"/>
      <c r="AE64" s="18"/>
      <c r="AF64" s="8"/>
      <c r="AG64" s="8"/>
      <c r="AH64" s="8"/>
      <c r="AI64" s="8"/>
      <c r="AJ64" s="8"/>
      <c r="AK64" s="12">
        <f t="shared" si="24"/>
        <v>30</v>
      </c>
      <c r="AL64" s="76">
        <f t="shared" si="25"/>
        <v>3</v>
      </c>
    </row>
    <row r="65" spans="1:38" s="45" customFormat="1" ht="20.100000000000001" customHeight="1" x14ac:dyDescent="0.3">
      <c r="A65" s="75">
        <v>44</v>
      </c>
      <c r="B65" s="128" t="s">
        <v>172</v>
      </c>
      <c r="C65" s="13" t="s">
        <v>51</v>
      </c>
      <c r="D65" s="1"/>
      <c r="E65" s="1">
        <v>4</v>
      </c>
      <c r="F65" s="1"/>
      <c r="G65" s="16"/>
      <c r="H65" s="16"/>
      <c r="I65" s="16"/>
      <c r="J65" s="16"/>
      <c r="K65" s="16"/>
      <c r="L65" s="8"/>
      <c r="M65" s="8"/>
      <c r="N65" s="8"/>
      <c r="O65" s="8"/>
      <c r="P65" s="8"/>
      <c r="Q65" s="17"/>
      <c r="R65" s="17"/>
      <c r="S65" s="17"/>
      <c r="T65" s="17"/>
      <c r="U65" s="17"/>
      <c r="V65" s="8"/>
      <c r="W65" s="8"/>
      <c r="X65" s="8">
        <v>30</v>
      </c>
      <c r="Y65" s="8"/>
      <c r="Z65" s="8">
        <v>3</v>
      </c>
      <c r="AA65" s="18"/>
      <c r="AB65" s="18"/>
      <c r="AC65" s="18"/>
      <c r="AD65" s="18"/>
      <c r="AE65" s="18"/>
      <c r="AF65" s="8"/>
      <c r="AG65" s="8"/>
      <c r="AH65" s="8"/>
      <c r="AI65" s="8"/>
      <c r="AJ65" s="8"/>
      <c r="AK65" s="12">
        <f t="shared" si="24"/>
        <v>30</v>
      </c>
      <c r="AL65" s="76">
        <f t="shared" si="25"/>
        <v>3</v>
      </c>
    </row>
    <row r="66" spans="1:38" s="45" customFormat="1" ht="20.100000000000001" customHeight="1" x14ac:dyDescent="0.3">
      <c r="A66" s="75">
        <v>45</v>
      </c>
      <c r="B66" s="13" t="s">
        <v>173</v>
      </c>
      <c r="C66" s="13" t="s">
        <v>52</v>
      </c>
      <c r="D66" s="1"/>
      <c r="E66" s="1">
        <v>3</v>
      </c>
      <c r="F66" s="1"/>
      <c r="G66" s="16"/>
      <c r="H66" s="16"/>
      <c r="I66" s="16"/>
      <c r="J66" s="16"/>
      <c r="K66" s="16"/>
      <c r="L66" s="8"/>
      <c r="M66" s="8"/>
      <c r="N66" s="8"/>
      <c r="O66" s="8"/>
      <c r="P66" s="8"/>
      <c r="Q66" s="17"/>
      <c r="R66" s="17"/>
      <c r="S66" s="17">
        <v>30</v>
      </c>
      <c r="T66" s="17"/>
      <c r="U66" s="17">
        <v>3</v>
      </c>
      <c r="V66" s="8"/>
      <c r="W66" s="8"/>
      <c r="X66" s="8"/>
      <c r="Y66" s="8"/>
      <c r="Z66" s="8"/>
      <c r="AA66" s="18"/>
      <c r="AB66" s="18"/>
      <c r="AC66" s="18"/>
      <c r="AD66" s="18"/>
      <c r="AE66" s="18"/>
      <c r="AF66" s="8"/>
      <c r="AG66" s="8"/>
      <c r="AH66" s="8"/>
      <c r="AI66" s="8"/>
      <c r="AJ66" s="8"/>
      <c r="AK66" s="12">
        <f t="shared" si="24"/>
        <v>30</v>
      </c>
      <c r="AL66" s="76">
        <f t="shared" si="25"/>
        <v>3</v>
      </c>
    </row>
    <row r="67" spans="1:38" s="45" customFormat="1" ht="20.100000000000001" customHeight="1" x14ac:dyDescent="0.3">
      <c r="A67" s="75">
        <v>46</v>
      </c>
      <c r="B67" s="13" t="s">
        <v>174</v>
      </c>
      <c r="C67" s="13" t="s">
        <v>53</v>
      </c>
      <c r="D67" s="1"/>
      <c r="E67" s="1">
        <v>4</v>
      </c>
      <c r="F67" s="1"/>
      <c r="G67" s="16"/>
      <c r="H67" s="16"/>
      <c r="I67" s="16"/>
      <c r="J67" s="16"/>
      <c r="K67" s="16"/>
      <c r="L67" s="8"/>
      <c r="M67" s="8"/>
      <c r="N67" s="8"/>
      <c r="O67" s="8"/>
      <c r="P67" s="8"/>
      <c r="Q67" s="17"/>
      <c r="R67" s="17"/>
      <c r="S67" s="17"/>
      <c r="T67" s="17"/>
      <c r="U67" s="17"/>
      <c r="V67" s="8"/>
      <c r="W67" s="8"/>
      <c r="X67" s="8">
        <v>15</v>
      </c>
      <c r="Y67" s="8"/>
      <c r="Z67" s="8">
        <v>2</v>
      </c>
      <c r="AA67" s="18"/>
      <c r="AB67" s="18"/>
      <c r="AC67" s="18"/>
      <c r="AD67" s="18"/>
      <c r="AE67" s="18"/>
      <c r="AF67" s="8"/>
      <c r="AG67" s="8"/>
      <c r="AH67" s="8"/>
      <c r="AI67" s="8"/>
      <c r="AJ67" s="8"/>
      <c r="AK67" s="12">
        <f t="shared" si="24"/>
        <v>15</v>
      </c>
      <c r="AL67" s="76">
        <f t="shared" si="25"/>
        <v>2</v>
      </c>
    </row>
    <row r="68" spans="1:38" s="45" customFormat="1" ht="20.100000000000001" customHeight="1" x14ac:dyDescent="0.3">
      <c r="A68" s="75">
        <v>47</v>
      </c>
      <c r="B68" s="13" t="s">
        <v>175</v>
      </c>
      <c r="C68" s="13" t="s">
        <v>54</v>
      </c>
      <c r="D68" s="1"/>
      <c r="E68" s="1">
        <v>5</v>
      </c>
      <c r="F68" s="1"/>
      <c r="G68" s="16"/>
      <c r="H68" s="16"/>
      <c r="I68" s="16"/>
      <c r="J68" s="16"/>
      <c r="K68" s="16"/>
      <c r="L68" s="8"/>
      <c r="M68" s="8"/>
      <c r="N68" s="8"/>
      <c r="O68" s="8"/>
      <c r="P68" s="8"/>
      <c r="Q68" s="17"/>
      <c r="R68" s="17"/>
      <c r="S68" s="17"/>
      <c r="T68" s="17"/>
      <c r="U68" s="17"/>
      <c r="V68" s="8"/>
      <c r="W68" s="8"/>
      <c r="X68" s="8"/>
      <c r="Y68" s="8"/>
      <c r="Z68" s="8"/>
      <c r="AA68" s="18"/>
      <c r="AB68" s="18"/>
      <c r="AC68" s="18">
        <v>15</v>
      </c>
      <c r="AD68" s="18"/>
      <c r="AE68" s="18">
        <v>2</v>
      </c>
      <c r="AF68" s="8"/>
      <c r="AG68" s="8"/>
      <c r="AH68" s="8"/>
      <c r="AI68" s="8"/>
      <c r="AJ68" s="8"/>
      <c r="AK68" s="12">
        <f t="shared" si="24"/>
        <v>15</v>
      </c>
      <c r="AL68" s="76">
        <f t="shared" si="25"/>
        <v>2</v>
      </c>
    </row>
    <row r="69" spans="1:38" s="45" customFormat="1" ht="20.100000000000001" customHeight="1" x14ac:dyDescent="0.3">
      <c r="A69" s="75">
        <v>48</v>
      </c>
      <c r="B69" s="13" t="s">
        <v>5</v>
      </c>
      <c r="C69" s="13"/>
      <c r="D69" s="1"/>
      <c r="E69" s="1">
        <v>4</v>
      </c>
      <c r="F69" s="1"/>
      <c r="G69" s="16"/>
      <c r="H69" s="16"/>
      <c r="I69" s="16"/>
      <c r="J69" s="16"/>
      <c r="K69" s="16"/>
      <c r="L69" s="8"/>
      <c r="M69" s="8"/>
      <c r="N69" s="8"/>
      <c r="O69" s="8"/>
      <c r="P69" s="8"/>
      <c r="Q69" s="17"/>
      <c r="R69" s="17"/>
      <c r="S69" s="17"/>
      <c r="T69" s="17"/>
      <c r="U69" s="17"/>
      <c r="V69" s="8"/>
      <c r="W69" s="8"/>
      <c r="X69" s="8">
        <v>15</v>
      </c>
      <c r="Y69" s="8"/>
      <c r="Z69" s="8">
        <v>2</v>
      </c>
      <c r="AA69" s="18"/>
      <c r="AB69" s="18"/>
      <c r="AC69" s="18"/>
      <c r="AD69" s="18"/>
      <c r="AE69" s="18"/>
      <c r="AF69" s="8"/>
      <c r="AG69" s="8"/>
      <c r="AH69" s="8"/>
      <c r="AI69" s="8"/>
      <c r="AJ69" s="8"/>
      <c r="AK69" s="12">
        <f t="shared" si="24"/>
        <v>15</v>
      </c>
      <c r="AL69" s="76">
        <f t="shared" ref="AL69:AL71" si="26">K69+P69+U69+Z69+AE69+AJ69</f>
        <v>2</v>
      </c>
    </row>
    <row r="70" spans="1:38" s="45" customFormat="1" ht="20.100000000000001" customHeight="1" x14ac:dyDescent="0.3">
      <c r="A70" s="75">
        <v>49</v>
      </c>
      <c r="B70" s="13" t="s">
        <v>6</v>
      </c>
      <c r="C70" s="13"/>
      <c r="D70" s="1"/>
      <c r="E70" s="1">
        <v>5</v>
      </c>
      <c r="F70" s="1"/>
      <c r="G70" s="16"/>
      <c r="H70" s="16"/>
      <c r="I70" s="16"/>
      <c r="J70" s="16"/>
      <c r="K70" s="16"/>
      <c r="L70" s="8"/>
      <c r="M70" s="8"/>
      <c r="N70" s="8"/>
      <c r="O70" s="8"/>
      <c r="P70" s="8"/>
      <c r="Q70" s="17"/>
      <c r="R70" s="17"/>
      <c r="S70" s="17"/>
      <c r="T70" s="17"/>
      <c r="U70" s="17"/>
      <c r="V70" s="8"/>
      <c r="W70" s="8"/>
      <c r="X70" s="8"/>
      <c r="Y70" s="8"/>
      <c r="Z70" s="8"/>
      <c r="AA70" s="18"/>
      <c r="AB70" s="18"/>
      <c r="AC70" s="18">
        <v>15</v>
      </c>
      <c r="AD70" s="18"/>
      <c r="AE70" s="18">
        <v>2</v>
      </c>
      <c r="AF70" s="8"/>
      <c r="AG70" s="8"/>
      <c r="AH70" s="8"/>
      <c r="AI70" s="8"/>
      <c r="AJ70" s="8"/>
      <c r="AK70" s="12">
        <f t="shared" si="24"/>
        <v>15</v>
      </c>
      <c r="AL70" s="76">
        <f t="shared" si="26"/>
        <v>2</v>
      </c>
    </row>
    <row r="71" spans="1:38" s="45" customFormat="1" ht="20.100000000000001" customHeight="1" x14ac:dyDescent="0.3">
      <c r="A71" s="75">
        <v>50</v>
      </c>
      <c r="B71" s="13" t="s">
        <v>7</v>
      </c>
      <c r="C71" s="13"/>
      <c r="D71" s="1">
        <v>6</v>
      </c>
      <c r="E71" s="1"/>
      <c r="F71" s="1"/>
      <c r="G71" s="16"/>
      <c r="H71" s="16"/>
      <c r="I71" s="16"/>
      <c r="J71" s="16"/>
      <c r="K71" s="16"/>
      <c r="L71" s="8"/>
      <c r="M71" s="8"/>
      <c r="N71" s="8"/>
      <c r="O71" s="8"/>
      <c r="P71" s="8"/>
      <c r="Q71" s="17"/>
      <c r="R71" s="17"/>
      <c r="S71" s="17"/>
      <c r="T71" s="17"/>
      <c r="U71" s="17"/>
      <c r="V71" s="8"/>
      <c r="W71" s="8"/>
      <c r="X71" s="8"/>
      <c r="Y71" s="8"/>
      <c r="Z71" s="8"/>
      <c r="AA71" s="18"/>
      <c r="AB71" s="18"/>
      <c r="AC71" s="18"/>
      <c r="AD71" s="18"/>
      <c r="AE71" s="18"/>
      <c r="AF71" s="8"/>
      <c r="AG71" s="8"/>
      <c r="AH71" s="8">
        <v>30</v>
      </c>
      <c r="AI71" s="8"/>
      <c r="AJ71" s="8">
        <v>5</v>
      </c>
      <c r="AK71" s="12">
        <f t="shared" si="24"/>
        <v>30</v>
      </c>
      <c r="AL71" s="76">
        <f t="shared" si="26"/>
        <v>5</v>
      </c>
    </row>
    <row r="72" spans="1:38" s="45" customFormat="1" ht="20.100000000000001" customHeight="1" x14ac:dyDescent="0.3">
      <c r="A72" s="75">
        <v>51</v>
      </c>
      <c r="B72" s="13" t="s">
        <v>176</v>
      </c>
      <c r="C72" s="13" t="s">
        <v>55</v>
      </c>
      <c r="D72" s="1"/>
      <c r="E72" s="27">
        <v>5</v>
      </c>
      <c r="F72" s="1"/>
      <c r="G72" s="16"/>
      <c r="H72" s="16"/>
      <c r="I72" s="16"/>
      <c r="J72" s="16"/>
      <c r="K72" s="16"/>
      <c r="L72" s="8"/>
      <c r="M72" s="8"/>
      <c r="N72" s="8"/>
      <c r="O72" s="8"/>
      <c r="P72" s="8"/>
      <c r="Q72" s="17"/>
      <c r="R72" s="17"/>
      <c r="S72" s="17"/>
      <c r="T72" s="17"/>
      <c r="U72" s="17"/>
      <c r="V72" s="8"/>
      <c r="W72" s="8"/>
      <c r="X72" s="8"/>
      <c r="Y72" s="8"/>
      <c r="Z72" s="8"/>
      <c r="AA72" s="18"/>
      <c r="AB72" s="18"/>
      <c r="AC72" s="18">
        <v>30</v>
      </c>
      <c r="AD72" s="18"/>
      <c r="AE72" s="19">
        <v>2</v>
      </c>
      <c r="AF72" s="8"/>
      <c r="AG72" s="8"/>
      <c r="AH72" s="8"/>
      <c r="AI72" s="8"/>
      <c r="AJ72" s="8"/>
      <c r="AK72" s="12">
        <f t="shared" si="24"/>
        <v>30</v>
      </c>
      <c r="AL72" s="76">
        <f>K72+P72+U72+Z72+AE72+AJ72</f>
        <v>2</v>
      </c>
    </row>
    <row r="73" spans="1:38" s="45" customFormat="1" ht="20.100000000000001" customHeight="1" x14ac:dyDescent="0.3">
      <c r="A73" s="75">
        <v>52</v>
      </c>
      <c r="B73" s="13" t="s">
        <v>177</v>
      </c>
      <c r="C73" s="13" t="s">
        <v>56</v>
      </c>
      <c r="D73" s="1"/>
      <c r="E73" s="1">
        <v>5</v>
      </c>
      <c r="F73" s="1"/>
      <c r="G73" s="16"/>
      <c r="H73" s="16"/>
      <c r="I73" s="16"/>
      <c r="J73" s="16"/>
      <c r="K73" s="16"/>
      <c r="L73" s="8"/>
      <c r="M73" s="8"/>
      <c r="N73" s="8"/>
      <c r="O73" s="8"/>
      <c r="P73" s="8"/>
      <c r="Q73" s="17"/>
      <c r="R73" s="17"/>
      <c r="S73" s="17"/>
      <c r="T73" s="17"/>
      <c r="U73" s="17"/>
      <c r="V73" s="8"/>
      <c r="W73" s="8"/>
      <c r="X73" s="8"/>
      <c r="Y73" s="8"/>
      <c r="Z73" s="8"/>
      <c r="AA73" s="18"/>
      <c r="AB73" s="18"/>
      <c r="AC73" s="18">
        <v>15</v>
      </c>
      <c r="AD73" s="18"/>
      <c r="AE73" s="19">
        <v>2</v>
      </c>
      <c r="AF73" s="8"/>
      <c r="AG73" s="8"/>
      <c r="AH73" s="8"/>
      <c r="AI73" s="8"/>
      <c r="AJ73" s="8"/>
      <c r="AK73" s="12">
        <f t="shared" si="22"/>
        <v>15</v>
      </c>
      <c r="AL73" s="76">
        <f t="shared" si="23"/>
        <v>2</v>
      </c>
    </row>
    <row r="74" spans="1:38" s="45" customFormat="1" ht="20.100000000000001" customHeight="1" x14ac:dyDescent="0.3">
      <c r="A74" s="75">
        <v>53</v>
      </c>
      <c r="B74" s="13" t="s">
        <v>178</v>
      </c>
      <c r="C74" s="13" t="s">
        <v>57</v>
      </c>
      <c r="D74" s="1"/>
      <c r="E74" s="1">
        <v>6</v>
      </c>
      <c r="F74" s="1"/>
      <c r="G74" s="16"/>
      <c r="H74" s="16"/>
      <c r="I74" s="16"/>
      <c r="J74" s="16"/>
      <c r="K74" s="16"/>
      <c r="L74" s="8"/>
      <c r="M74" s="8"/>
      <c r="N74" s="8"/>
      <c r="O74" s="8"/>
      <c r="P74" s="8"/>
      <c r="Q74" s="17"/>
      <c r="R74" s="17"/>
      <c r="S74" s="17"/>
      <c r="T74" s="17"/>
      <c r="U74" s="17"/>
      <c r="V74" s="8"/>
      <c r="W74" s="8"/>
      <c r="X74" s="8"/>
      <c r="Y74" s="8"/>
      <c r="Z74" s="8"/>
      <c r="AA74" s="18"/>
      <c r="AB74" s="18"/>
      <c r="AC74" s="18"/>
      <c r="AD74" s="18"/>
      <c r="AE74" s="19"/>
      <c r="AF74" s="8"/>
      <c r="AG74" s="8"/>
      <c r="AH74" s="8">
        <v>15</v>
      </c>
      <c r="AI74" s="8"/>
      <c r="AJ74" s="8">
        <v>2</v>
      </c>
      <c r="AK74" s="12">
        <f t="shared" ref="AK74" si="27">G74+H74+I74+J74+L74+M74+O74+N74+Q74+R74+S74+T74+V74+W74+X74+Y74+AA74+AB74+AC74+AD74+AF74+AG74+AH74+AI74</f>
        <v>15</v>
      </c>
      <c r="AL74" s="76">
        <f t="shared" ref="AL74" si="28">K74+P74+U74+Z74+AE74+AJ74</f>
        <v>2</v>
      </c>
    </row>
    <row r="75" spans="1:38" s="45" customFormat="1" ht="20.100000000000001" customHeight="1" x14ac:dyDescent="0.3">
      <c r="A75" s="75">
        <v>54</v>
      </c>
      <c r="B75" s="13" t="s">
        <v>221</v>
      </c>
      <c r="C75" s="13" t="s">
        <v>58</v>
      </c>
      <c r="D75" s="1"/>
      <c r="E75" s="1">
        <v>5</v>
      </c>
      <c r="F75" s="1"/>
      <c r="G75" s="16"/>
      <c r="H75" s="16"/>
      <c r="I75" s="16"/>
      <c r="J75" s="16"/>
      <c r="K75" s="16"/>
      <c r="L75" s="8"/>
      <c r="M75" s="8"/>
      <c r="N75" s="8"/>
      <c r="O75" s="8"/>
      <c r="P75" s="8"/>
      <c r="Q75" s="17"/>
      <c r="R75" s="17"/>
      <c r="S75" s="17"/>
      <c r="T75" s="17"/>
      <c r="U75" s="17"/>
      <c r="V75" s="8"/>
      <c r="W75" s="8"/>
      <c r="X75" s="8"/>
      <c r="Y75" s="8"/>
      <c r="Z75" s="8"/>
      <c r="AA75" s="18"/>
      <c r="AB75" s="18"/>
      <c r="AC75" s="18">
        <v>30</v>
      </c>
      <c r="AD75" s="18"/>
      <c r="AE75" s="18">
        <v>3</v>
      </c>
      <c r="AF75" s="8"/>
      <c r="AG75" s="8"/>
      <c r="AH75" s="8"/>
      <c r="AI75" s="8"/>
      <c r="AJ75" s="8"/>
      <c r="AK75" s="12">
        <f t="shared" ref="AK75" si="29">G75+H75+I75+J75+L75+M75+O75+N75+Q75+R75+S75+T75+V75+W75+X75+Y75+AA75+AB75+AC75+AD75+AF75+AG75+AH75+AI75</f>
        <v>30</v>
      </c>
      <c r="AL75" s="76">
        <f t="shared" ref="AL75" si="30">K75+P75+U75+Z75+AE75+AJ75</f>
        <v>3</v>
      </c>
    </row>
    <row r="76" spans="1:38" s="45" customFormat="1" ht="20.100000000000001" customHeight="1" x14ac:dyDescent="0.3">
      <c r="A76" s="75">
        <v>55</v>
      </c>
      <c r="B76" s="13" t="s">
        <v>222</v>
      </c>
      <c r="C76" s="13" t="s">
        <v>59</v>
      </c>
      <c r="D76" s="1"/>
      <c r="E76" s="1">
        <v>6</v>
      </c>
      <c r="F76" s="1"/>
      <c r="G76" s="16"/>
      <c r="H76" s="16"/>
      <c r="I76" s="16"/>
      <c r="J76" s="16"/>
      <c r="K76" s="16"/>
      <c r="L76" s="8"/>
      <c r="M76" s="8"/>
      <c r="N76" s="8"/>
      <c r="O76" s="8"/>
      <c r="P76" s="8"/>
      <c r="Q76" s="17"/>
      <c r="R76" s="17"/>
      <c r="S76" s="17"/>
      <c r="T76" s="17"/>
      <c r="U76" s="17"/>
      <c r="V76" s="8"/>
      <c r="W76" s="8"/>
      <c r="X76" s="8"/>
      <c r="Y76" s="8"/>
      <c r="Z76" s="8"/>
      <c r="AA76" s="18"/>
      <c r="AB76" s="18"/>
      <c r="AC76" s="18"/>
      <c r="AD76" s="18"/>
      <c r="AE76" s="18"/>
      <c r="AF76" s="8"/>
      <c r="AG76" s="8"/>
      <c r="AH76" s="8">
        <v>30</v>
      </c>
      <c r="AI76" s="8"/>
      <c r="AJ76" s="8">
        <v>3</v>
      </c>
      <c r="AK76" s="12">
        <f t="shared" si="22"/>
        <v>30</v>
      </c>
      <c r="AL76" s="76">
        <f t="shared" si="23"/>
        <v>3</v>
      </c>
    </row>
    <row r="77" spans="1:38" s="45" customFormat="1" ht="20.100000000000001" customHeight="1" x14ac:dyDescent="0.3">
      <c r="A77" s="75">
        <v>56</v>
      </c>
      <c r="B77" s="129" t="s">
        <v>179</v>
      </c>
      <c r="C77" s="13" t="s">
        <v>60</v>
      </c>
      <c r="D77" s="1"/>
      <c r="E77" s="27">
        <v>6</v>
      </c>
      <c r="F77" s="1"/>
      <c r="G77" s="16"/>
      <c r="H77" s="16"/>
      <c r="I77" s="16"/>
      <c r="J77" s="16"/>
      <c r="K77" s="16"/>
      <c r="L77" s="8"/>
      <c r="M77" s="8"/>
      <c r="N77" s="8"/>
      <c r="O77" s="8"/>
      <c r="P77" s="8"/>
      <c r="Q77" s="17"/>
      <c r="R77" s="17"/>
      <c r="S77" s="17"/>
      <c r="T77" s="17"/>
      <c r="U77" s="17"/>
      <c r="V77" s="8"/>
      <c r="W77" s="8"/>
      <c r="X77" s="8"/>
      <c r="Y77" s="8"/>
      <c r="Z77" s="8"/>
      <c r="AA77" s="18"/>
      <c r="AB77" s="18"/>
      <c r="AC77" s="18"/>
      <c r="AD77" s="18"/>
      <c r="AE77" s="18"/>
      <c r="AF77" s="8"/>
      <c r="AG77" s="8"/>
      <c r="AH77" s="8">
        <v>30</v>
      </c>
      <c r="AI77" s="8"/>
      <c r="AJ77" s="8">
        <v>3</v>
      </c>
      <c r="AK77" s="12">
        <f>G77+H77+I77+J77+L77+M77+O77+N77+Q77+R77+S77+T77+V77+W77+X77+Y77+AA77+AB77+AC77+AD77+AF77+AG77+AH77+AI77</f>
        <v>30</v>
      </c>
      <c r="AL77" s="76">
        <f>K77+P77+U77+Z77+AE77+AJ77</f>
        <v>3</v>
      </c>
    </row>
    <row r="78" spans="1:38" s="45" customFormat="1" ht="20.100000000000001" customHeight="1" x14ac:dyDescent="0.3">
      <c r="A78" s="75">
        <v>57</v>
      </c>
      <c r="B78" s="13" t="s">
        <v>245</v>
      </c>
      <c r="C78" s="13"/>
      <c r="D78" s="1"/>
      <c r="E78" s="1">
        <v>6</v>
      </c>
      <c r="F78" s="1"/>
      <c r="G78" s="16"/>
      <c r="H78" s="16"/>
      <c r="I78" s="16"/>
      <c r="J78" s="16"/>
      <c r="K78" s="16"/>
      <c r="L78" s="8"/>
      <c r="M78" s="8"/>
      <c r="N78" s="8"/>
      <c r="O78" s="8"/>
      <c r="P78" s="8"/>
      <c r="Q78" s="17"/>
      <c r="R78" s="17"/>
      <c r="S78" s="17"/>
      <c r="T78" s="17"/>
      <c r="U78" s="17"/>
      <c r="V78" s="8"/>
      <c r="W78" s="8"/>
      <c r="X78" s="8"/>
      <c r="Y78" s="8"/>
      <c r="Z78" s="8"/>
      <c r="AA78" s="18"/>
      <c r="AB78" s="18"/>
      <c r="AC78" s="18"/>
      <c r="AD78" s="18"/>
      <c r="AE78" s="18"/>
      <c r="AF78" s="8"/>
      <c r="AG78" s="8"/>
      <c r="AH78" s="8"/>
      <c r="AI78" s="8"/>
      <c r="AJ78" s="8">
        <v>3</v>
      </c>
      <c r="AK78" s="12">
        <f t="shared" si="22"/>
        <v>0</v>
      </c>
      <c r="AL78" s="76">
        <f t="shared" si="23"/>
        <v>3</v>
      </c>
    </row>
    <row r="79" spans="1:38" s="55" customFormat="1" ht="20.100000000000001" customHeight="1" x14ac:dyDescent="0.3">
      <c r="A79" s="193" t="s">
        <v>116</v>
      </c>
      <c r="B79" s="194"/>
      <c r="C79" s="50"/>
      <c r="D79" s="3"/>
      <c r="E79" s="3"/>
      <c r="F79" s="3"/>
      <c r="G79" s="3">
        <f t="shared" ref="G79:AL79" si="31">SUM(G60:G78)</f>
        <v>0</v>
      </c>
      <c r="H79" s="3">
        <f t="shared" si="31"/>
        <v>0</v>
      </c>
      <c r="I79" s="3">
        <f t="shared" si="31"/>
        <v>0</v>
      </c>
      <c r="J79" s="3">
        <f t="shared" si="31"/>
        <v>0</v>
      </c>
      <c r="K79" s="3">
        <f t="shared" si="31"/>
        <v>0</v>
      </c>
      <c r="L79" s="3">
        <f t="shared" si="31"/>
        <v>0</v>
      </c>
      <c r="M79" s="3">
        <f t="shared" si="31"/>
        <v>0</v>
      </c>
      <c r="N79" s="3">
        <f t="shared" si="31"/>
        <v>0</v>
      </c>
      <c r="O79" s="3">
        <f t="shared" si="31"/>
        <v>0</v>
      </c>
      <c r="P79" s="3">
        <f t="shared" si="31"/>
        <v>0</v>
      </c>
      <c r="Q79" s="3">
        <f t="shared" si="31"/>
        <v>0</v>
      </c>
      <c r="R79" s="3">
        <f t="shared" si="31"/>
        <v>0</v>
      </c>
      <c r="S79" s="3">
        <f t="shared" si="31"/>
        <v>80</v>
      </c>
      <c r="T79" s="3">
        <f t="shared" si="31"/>
        <v>0</v>
      </c>
      <c r="U79" s="3">
        <f t="shared" si="31"/>
        <v>8</v>
      </c>
      <c r="V79" s="3">
        <f t="shared" si="31"/>
        <v>0</v>
      </c>
      <c r="W79" s="3">
        <f t="shared" si="31"/>
        <v>0</v>
      </c>
      <c r="X79" s="3">
        <f t="shared" si="31"/>
        <v>150</v>
      </c>
      <c r="Y79" s="3">
        <f t="shared" si="31"/>
        <v>0</v>
      </c>
      <c r="Z79" s="3">
        <f t="shared" si="31"/>
        <v>16</v>
      </c>
      <c r="AA79" s="3">
        <f t="shared" si="31"/>
        <v>0</v>
      </c>
      <c r="AB79" s="3">
        <f t="shared" si="31"/>
        <v>0</v>
      </c>
      <c r="AC79" s="3">
        <f t="shared" si="31"/>
        <v>105</v>
      </c>
      <c r="AD79" s="3">
        <f t="shared" si="31"/>
        <v>0</v>
      </c>
      <c r="AE79" s="3">
        <f t="shared" si="31"/>
        <v>11</v>
      </c>
      <c r="AF79" s="3">
        <f t="shared" si="31"/>
        <v>0</v>
      </c>
      <c r="AG79" s="3">
        <f t="shared" si="31"/>
        <v>0</v>
      </c>
      <c r="AH79" s="3">
        <f t="shared" si="31"/>
        <v>105</v>
      </c>
      <c r="AI79" s="3">
        <f t="shared" si="31"/>
        <v>0</v>
      </c>
      <c r="AJ79" s="3">
        <f t="shared" si="31"/>
        <v>16</v>
      </c>
      <c r="AK79" s="3">
        <f t="shared" si="31"/>
        <v>440</v>
      </c>
      <c r="AL79" s="79">
        <f t="shared" si="31"/>
        <v>51</v>
      </c>
    </row>
    <row r="80" spans="1:38" s="55" customFormat="1" ht="20.100000000000001" customHeight="1" x14ac:dyDescent="0.3">
      <c r="A80" s="138" t="s">
        <v>224</v>
      </c>
      <c r="B80" s="139"/>
      <c r="C80" s="105"/>
      <c r="D80" s="105"/>
      <c r="E80" s="27"/>
      <c r="F80" s="27"/>
      <c r="G80" s="27">
        <f t="shared" ref="G80:AL80" si="32">SUM(G55+G79)</f>
        <v>95</v>
      </c>
      <c r="H80" s="27">
        <f t="shared" si="32"/>
        <v>20</v>
      </c>
      <c r="I80" s="27">
        <f t="shared" si="32"/>
        <v>180</v>
      </c>
      <c r="J80" s="27">
        <f t="shared" si="32"/>
        <v>0</v>
      </c>
      <c r="K80" s="27">
        <f t="shared" si="32"/>
        <v>30</v>
      </c>
      <c r="L80" s="27">
        <f t="shared" si="32"/>
        <v>75</v>
      </c>
      <c r="M80" s="27">
        <f t="shared" si="32"/>
        <v>0</v>
      </c>
      <c r="N80" s="27">
        <f t="shared" si="32"/>
        <v>270</v>
      </c>
      <c r="O80" s="27">
        <f t="shared" si="32"/>
        <v>0</v>
      </c>
      <c r="P80" s="27">
        <f t="shared" si="32"/>
        <v>30</v>
      </c>
      <c r="Q80" s="27">
        <f t="shared" si="32"/>
        <v>90</v>
      </c>
      <c r="R80" s="27">
        <f t="shared" si="32"/>
        <v>0</v>
      </c>
      <c r="S80" s="27">
        <f t="shared" si="32"/>
        <v>320</v>
      </c>
      <c r="T80" s="27">
        <f t="shared" si="32"/>
        <v>0</v>
      </c>
      <c r="U80" s="27">
        <f t="shared" si="32"/>
        <v>30</v>
      </c>
      <c r="V80" s="27">
        <f t="shared" si="32"/>
        <v>60</v>
      </c>
      <c r="W80" s="27">
        <f t="shared" si="32"/>
        <v>0</v>
      </c>
      <c r="X80" s="27">
        <f t="shared" si="32"/>
        <v>300</v>
      </c>
      <c r="Y80" s="27">
        <f t="shared" si="32"/>
        <v>0</v>
      </c>
      <c r="Z80" s="27">
        <f t="shared" si="32"/>
        <v>30</v>
      </c>
      <c r="AA80" s="27">
        <f t="shared" si="32"/>
        <v>60</v>
      </c>
      <c r="AB80" s="27">
        <f t="shared" si="32"/>
        <v>0</v>
      </c>
      <c r="AC80" s="27">
        <f t="shared" si="32"/>
        <v>255</v>
      </c>
      <c r="AD80" s="27">
        <f t="shared" si="32"/>
        <v>30</v>
      </c>
      <c r="AE80" s="27">
        <f t="shared" si="32"/>
        <v>30</v>
      </c>
      <c r="AF80" s="27">
        <f t="shared" si="32"/>
        <v>30</v>
      </c>
      <c r="AG80" s="27">
        <f t="shared" si="32"/>
        <v>0</v>
      </c>
      <c r="AH80" s="27">
        <f t="shared" si="32"/>
        <v>195</v>
      </c>
      <c r="AI80" s="27">
        <f t="shared" si="32"/>
        <v>30</v>
      </c>
      <c r="AJ80" s="27">
        <f t="shared" si="32"/>
        <v>30</v>
      </c>
      <c r="AK80" s="27">
        <f t="shared" si="32"/>
        <v>2010</v>
      </c>
      <c r="AL80" s="77">
        <f t="shared" si="32"/>
        <v>180</v>
      </c>
    </row>
    <row r="81" spans="1:38" s="55" customFormat="1" ht="20.100000000000001" customHeight="1" x14ac:dyDescent="0.3">
      <c r="A81" s="159" t="s">
        <v>114</v>
      </c>
      <c r="B81" s="160"/>
      <c r="C81" s="30"/>
      <c r="D81" s="105"/>
      <c r="E81" s="27"/>
      <c r="F81" s="27"/>
      <c r="G81" s="199">
        <f>SUM(G80:J80)</f>
        <v>295</v>
      </c>
      <c r="H81" s="199"/>
      <c r="I81" s="199"/>
      <c r="J81" s="199"/>
      <c r="K81" s="27"/>
      <c r="L81" s="199">
        <f>SUM(L80:O80)</f>
        <v>345</v>
      </c>
      <c r="M81" s="199"/>
      <c r="N81" s="199"/>
      <c r="O81" s="199"/>
      <c r="P81" s="27"/>
      <c r="Q81" s="199">
        <f>SUM(Q80:T80)</f>
        <v>410</v>
      </c>
      <c r="R81" s="199"/>
      <c r="S81" s="199"/>
      <c r="T81" s="199"/>
      <c r="U81" s="27"/>
      <c r="V81" s="199">
        <f>SUM(V80:Y80)</f>
        <v>360</v>
      </c>
      <c r="W81" s="199"/>
      <c r="X81" s="199"/>
      <c r="Y81" s="199"/>
      <c r="Z81" s="27"/>
      <c r="AA81" s="199">
        <f>SUM(AA80:AD80)</f>
        <v>345</v>
      </c>
      <c r="AB81" s="199"/>
      <c r="AC81" s="199"/>
      <c r="AD81" s="199"/>
      <c r="AE81" s="27"/>
      <c r="AF81" s="199">
        <f>SUM(AF80:AI80)</f>
        <v>255</v>
      </c>
      <c r="AG81" s="199"/>
      <c r="AH81" s="199"/>
      <c r="AI81" s="199"/>
      <c r="AJ81" s="27"/>
      <c r="AK81" s="27">
        <f>SUM(G81+L81+Q81+V81+AA81+AF81)</f>
        <v>2010</v>
      </c>
      <c r="AL81" s="77"/>
    </row>
    <row r="82" spans="1:38" s="106" customFormat="1" ht="20.100000000000001" customHeight="1" x14ac:dyDescent="0.3">
      <c r="A82" s="159" t="s">
        <v>225</v>
      </c>
      <c r="B82" s="160"/>
      <c r="C82" s="30"/>
      <c r="D82" s="30"/>
      <c r="E82" s="30"/>
      <c r="F82" s="30"/>
      <c r="G82" s="30">
        <f t="shared" ref="G82:AL82" si="33">G57+G79</f>
        <v>95</v>
      </c>
      <c r="H82" s="30">
        <f t="shared" si="33"/>
        <v>20</v>
      </c>
      <c r="I82" s="30">
        <f t="shared" si="33"/>
        <v>270</v>
      </c>
      <c r="J82" s="30">
        <f t="shared" si="33"/>
        <v>0</v>
      </c>
      <c r="K82" s="30">
        <f t="shared" si="33"/>
        <v>30</v>
      </c>
      <c r="L82" s="30">
        <f t="shared" si="33"/>
        <v>75</v>
      </c>
      <c r="M82" s="30">
        <f t="shared" si="33"/>
        <v>0</v>
      </c>
      <c r="N82" s="30">
        <f t="shared" si="33"/>
        <v>330</v>
      </c>
      <c r="O82" s="30">
        <f t="shared" si="33"/>
        <v>0</v>
      </c>
      <c r="P82" s="30">
        <f t="shared" si="33"/>
        <v>30</v>
      </c>
      <c r="Q82" s="30">
        <f t="shared" si="33"/>
        <v>90</v>
      </c>
      <c r="R82" s="30">
        <f t="shared" si="33"/>
        <v>0</v>
      </c>
      <c r="S82" s="30">
        <f t="shared" si="33"/>
        <v>320</v>
      </c>
      <c r="T82" s="30">
        <f t="shared" si="33"/>
        <v>0</v>
      </c>
      <c r="U82" s="30">
        <f t="shared" si="33"/>
        <v>30</v>
      </c>
      <c r="V82" s="30">
        <f t="shared" si="33"/>
        <v>60</v>
      </c>
      <c r="W82" s="30">
        <f t="shared" si="33"/>
        <v>0</v>
      </c>
      <c r="X82" s="30">
        <f t="shared" si="33"/>
        <v>300</v>
      </c>
      <c r="Y82" s="30">
        <f t="shared" si="33"/>
        <v>0</v>
      </c>
      <c r="Z82" s="30">
        <f t="shared" si="33"/>
        <v>30</v>
      </c>
      <c r="AA82" s="30">
        <f t="shared" si="33"/>
        <v>60</v>
      </c>
      <c r="AB82" s="30">
        <f t="shared" si="33"/>
        <v>0</v>
      </c>
      <c r="AC82" s="30">
        <f t="shared" si="33"/>
        <v>255</v>
      </c>
      <c r="AD82" s="30">
        <f t="shared" si="33"/>
        <v>30</v>
      </c>
      <c r="AE82" s="30">
        <f t="shared" si="33"/>
        <v>30</v>
      </c>
      <c r="AF82" s="30">
        <f t="shared" si="33"/>
        <v>30</v>
      </c>
      <c r="AG82" s="30">
        <f t="shared" si="33"/>
        <v>0</v>
      </c>
      <c r="AH82" s="30">
        <f t="shared" si="33"/>
        <v>195</v>
      </c>
      <c r="AI82" s="30">
        <f t="shared" si="33"/>
        <v>30</v>
      </c>
      <c r="AJ82" s="30">
        <f t="shared" si="33"/>
        <v>30</v>
      </c>
      <c r="AK82" s="30">
        <f t="shared" si="33"/>
        <v>2160</v>
      </c>
      <c r="AL82" s="80">
        <f t="shared" si="33"/>
        <v>180</v>
      </c>
    </row>
    <row r="83" spans="1:38" s="106" customFormat="1" ht="20.100000000000001" customHeight="1" x14ac:dyDescent="0.3">
      <c r="A83" s="159" t="s">
        <v>115</v>
      </c>
      <c r="B83" s="160"/>
      <c r="C83" s="30"/>
      <c r="D83" s="30"/>
      <c r="E83" s="30"/>
      <c r="F83" s="30"/>
      <c r="G83" s="160">
        <f>G82+H82+I82+J82</f>
        <v>385</v>
      </c>
      <c r="H83" s="160"/>
      <c r="I83" s="160"/>
      <c r="J83" s="160"/>
      <c r="K83" s="30"/>
      <c r="L83" s="160">
        <f>L82+M82+N82+O82</f>
        <v>405</v>
      </c>
      <c r="M83" s="160"/>
      <c r="N83" s="160"/>
      <c r="O83" s="160"/>
      <c r="P83" s="30"/>
      <c r="Q83" s="160">
        <f>Q82+R82+S82+T82</f>
        <v>410</v>
      </c>
      <c r="R83" s="160"/>
      <c r="S83" s="160"/>
      <c r="T83" s="160"/>
      <c r="U83" s="30"/>
      <c r="V83" s="160">
        <f>V82+W82+X82+Y82</f>
        <v>360</v>
      </c>
      <c r="W83" s="160"/>
      <c r="X83" s="160"/>
      <c r="Y83" s="160"/>
      <c r="Z83" s="30"/>
      <c r="AA83" s="160">
        <f>AA82+AB82+AC82+AD82</f>
        <v>345</v>
      </c>
      <c r="AB83" s="160"/>
      <c r="AC83" s="160"/>
      <c r="AD83" s="160"/>
      <c r="AE83" s="30"/>
      <c r="AF83" s="160">
        <f>SUM(AF82:AI82)</f>
        <v>255</v>
      </c>
      <c r="AG83" s="160"/>
      <c r="AH83" s="160"/>
      <c r="AI83" s="160"/>
      <c r="AJ83" s="30"/>
      <c r="AK83" s="1">
        <f>G83+L83+Q83+V83+AA83+AF83</f>
        <v>2160</v>
      </c>
      <c r="AL83" s="81"/>
    </row>
    <row r="84" spans="1:38" ht="20.100000000000001" customHeight="1" x14ac:dyDescent="0.3">
      <c r="A84" s="147" t="s">
        <v>117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9"/>
    </row>
    <row r="85" spans="1:38" ht="20.100000000000001" customHeight="1" x14ac:dyDescent="0.3">
      <c r="A85" s="150" t="s">
        <v>118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1"/>
    </row>
    <row r="86" spans="1:38" ht="20.100000000000001" customHeight="1" x14ac:dyDescent="0.3">
      <c r="A86" s="75">
        <v>58</v>
      </c>
      <c r="B86" s="131" t="s">
        <v>223</v>
      </c>
      <c r="C86" s="13"/>
      <c r="D86" s="1"/>
      <c r="E86" s="1">
        <v>3</v>
      </c>
      <c r="F86" s="1"/>
      <c r="G86" s="9"/>
      <c r="H86" s="9"/>
      <c r="I86" s="9"/>
      <c r="J86" s="9"/>
      <c r="K86" s="9"/>
      <c r="L86" s="31"/>
      <c r="M86" s="8"/>
      <c r="N86" s="8"/>
      <c r="O86" s="8"/>
      <c r="P86" s="8"/>
      <c r="Q86" s="10">
        <v>20</v>
      </c>
      <c r="R86" s="10"/>
      <c r="S86" s="10">
        <v>10</v>
      </c>
      <c r="T86" s="10"/>
      <c r="U86" s="10">
        <v>2</v>
      </c>
      <c r="V86" s="8"/>
      <c r="W86" s="8"/>
      <c r="X86" s="8"/>
      <c r="Y86" s="8"/>
      <c r="Z86" s="8"/>
      <c r="AA86" s="18"/>
      <c r="AB86" s="18"/>
      <c r="AC86" s="18"/>
      <c r="AD86" s="18"/>
      <c r="AE86" s="18"/>
      <c r="AF86" s="8"/>
      <c r="AG86" s="8"/>
      <c r="AH86" s="8"/>
      <c r="AI86" s="8"/>
      <c r="AJ86" s="8"/>
      <c r="AK86" s="12">
        <f t="shared" ref="AK86:AK87" si="34">G86+H86+I86+J86+L86+M86+O86+N86+Q86+R86+S86+T86+V86+W86+X86+Y86+AA86+AB86+AC86+AD86+AF86+AG86+AH86+AI86</f>
        <v>30</v>
      </c>
      <c r="AL86" s="76">
        <f t="shared" ref="AL86:AL87" si="35">K86+P86+U86+Z86+AE86+AJ86</f>
        <v>2</v>
      </c>
    </row>
    <row r="87" spans="1:38" ht="20.100000000000001" customHeight="1" x14ac:dyDescent="0.3">
      <c r="A87" s="75">
        <v>59</v>
      </c>
      <c r="B87" s="130" t="s">
        <v>226</v>
      </c>
      <c r="C87" s="13"/>
      <c r="D87" s="1"/>
      <c r="E87" s="1">
        <v>3</v>
      </c>
      <c r="F87" s="1"/>
      <c r="G87" s="9"/>
      <c r="H87" s="9"/>
      <c r="I87" s="9"/>
      <c r="J87" s="9"/>
      <c r="K87" s="9"/>
      <c r="L87" s="31"/>
      <c r="M87" s="8"/>
      <c r="N87" s="8"/>
      <c r="O87" s="8"/>
      <c r="P87" s="8"/>
      <c r="Q87" s="10">
        <v>16</v>
      </c>
      <c r="R87" s="10"/>
      <c r="S87" s="10">
        <v>4</v>
      </c>
      <c r="T87" s="10"/>
      <c r="U87" s="10">
        <v>1</v>
      </c>
      <c r="V87" s="8"/>
      <c r="W87" s="8"/>
      <c r="X87" s="8"/>
      <c r="Y87" s="8"/>
      <c r="Z87" s="8"/>
      <c r="AA87" s="18"/>
      <c r="AB87" s="18"/>
      <c r="AC87" s="18"/>
      <c r="AD87" s="18"/>
      <c r="AE87" s="18"/>
      <c r="AF87" s="8"/>
      <c r="AG87" s="8"/>
      <c r="AH87" s="8"/>
      <c r="AI87" s="8"/>
      <c r="AJ87" s="8"/>
      <c r="AK87" s="12">
        <f t="shared" si="34"/>
        <v>20</v>
      </c>
      <c r="AL87" s="76">
        <f t="shared" si="35"/>
        <v>1</v>
      </c>
    </row>
    <row r="88" spans="1:38" ht="20.100000000000001" customHeight="1" x14ac:dyDescent="0.3">
      <c r="A88" s="75">
        <v>60</v>
      </c>
      <c r="B88" s="130" t="s">
        <v>184</v>
      </c>
      <c r="C88" s="13"/>
      <c r="D88" s="1"/>
      <c r="E88" s="1">
        <v>3</v>
      </c>
      <c r="F88" s="1"/>
      <c r="G88" s="9"/>
      <c r="H88" s="9"/>
      <c r="I88" s="9"/>
      <c r="J88" s="9"/>
      <c r="K88" s="9"/>
      <c r="L88" s="8"/>
      <c r="M88" s="8"/>
      <c r="N88" s="31"/>
      <c r="O88" s="8"/>
      <c r="P88" s="31"/>
      <c r="Q88" s="10">
        <v>12</v>
      </c>
      <c r="R88" s="10"/>
      <c r="S88" s="10">
        <v>8</v>
      </c>
      <c r="T88" s="10"/>
      <c r="U88" s="10">
        <v>1</v>
      </c>
      <c r="V88" s="8"/>
      <c r="W88" s="8"/>
      <c r="X88" s="8"/>
      <c r="Y88" s="8"/>
      <c r="Z88" s="8"/>
      <c r="AA88" s="18"/>
      <c r="AB88" s="18"/>
      <c r="AC88" s="18"/>
      <c r="AD88" s="18"/>
      <c r="AE88" s="18"/>
      <c r="AF88" s="8"/>
      <c r="AG88" s="8"/>
      <c r="AH88" s="8"/>
      <c r="AI88" s="8"/>
      <c r="AJ88" s="8"/>
      <c r="AK88" s="12">
        <f>G88+H88+I88+J88+L88+M88+O88+N88+Q88+R88+S88+T88+V88+W88+X88+Y88+AA88+AB88+AC88+AD88+AF88+AG88+AH88+AI88</f>
        <v>20</v>
      </c>
      <c r="AL88" s="76">
        <f>K88+P88+U88+Z88+AE88+AJ88</f>
        <v>1</v>
      </c>
    </row>
    <row r="89" spans="1:38" ht="20.100000000000001" customHeight="1" x14ac:dyDescent="0.3">
      <c r="A89" s="75">
        <v>61</v>
      </c>
      <c r="B89" s="131" t="s">
        <v>227</v>
      </c>
      <c r="C89" s="13"/>
      <c r="D89" s="1"/>
      <c r="E89" s="1">
        <v>3</v>
      </c>
      <c r="F89" s="1"/>
      <c r="G89" s="9"/>
      <c r="H89" s="9"/>
      <c r="I89" s="9"/>
      <c r="J89" s="9"/>
      <c r="K89" s="9"/>
      <c r="L89" s="8"/>
      <c r="M89" s="8"/>
      <c r="N89" s="31"/>
      <c r="O89" s="8"/>
      <c r="P89" s="31"/>
      <c r="Q89" s="10">
        <v>16</v>
      </c>
      <c r="R89" s="10"/>
      <c r="S89" s="10">
        <v>4</v>
      </c>
      <c r="T89" s="10"/>
      <c r="U89" s="10">
        <v>1</v>
      </c>
      <c r="V89" s="8"/>
      <c r="W89" s="8"/>
      <c r="X89" s="8"/>
      <c r="Y89" s="8"/>
      <c r="Z89" s="8"/>
      <c r="AA89" s="18"/>
      <c r="AB89" s="18"/>
      <c r="AC89" s="18"/>
      <c r="AD89" s="18"/>
      <c r="AE89" s="18"/>
      <c r="AF89" s="8"/>
      <c r="AG89" s="8"/>
      <c r="AH89" s="8"/>
      <c r="AI89" s="8"/>
      <c r="AJ89" s="8"/>
      <c r="AK89" s="12">
        <f>G89+H89+I89+J89+L89+M89+O89+N89+Q89+R89+S89+T89+V89+W89+X89+Y89+AA89+AB89+AC89+AD89+AF89+AG89+AH89+AI89</f>
        <v>20</v>
      </c>
      <c r="AL89" s="76">
        <f>K89+P89+U89+Z89+AE89+AJ89</f>
        <v>1</v>
      </c>
    </row>
    <row r="90" spans="1:38" ht="20.100000000000001" customHeight="1" x14ac:dyDescent="0.3">
      <c r="A90" s="75">
        <v>62</v>
      </c>
      <c r="B90" s="130" t="s">
        <v>183</v>
      </c>
      <c r="C90" s="13"/>
      <c r="D90" s="1"/>
      <c r="E90" s="1">
        <v>4</v>
      </c>
      <c r="F90" s="1"/>
      <c r="G90" s="9"/>
      <c r="H90" s="9"/>
      <c r="I90" s="9"/>
      <c r="J90" s="9"/>
      <c r="K90" s="9"/>
      <c r="L90" s="31"/>
      <c r="M90" s="8"/>
      <c r="N90" s="8"/>
      <c r="O90" s="8"/>
      <c r="P90" s="8"/>
      <c r="Q90" s="10"/>
      <c r="R90" s="10"/>
      <c r="S90" s="10"/>
      <c r="T90" s="10"/>
      <c r="U90" s="10"/>
      <c r="V90" s="8">
        <v>24</v>
      </c>
      <c r="W90" s="8"/>
      <c r="X90" s="8">
        <v>6</v>
      </c>
      <c r="Y90" s="8"/>
      <c r="Z90" s="8">
        <v>2</v>
      </c>
      <c r="AA90" s="18"/>
      <c r="AB90" s="18"/>
      <c r="AC90" s="18"/>
      <c r="AD90" s="18"/>
      <c r="AE90" s="18"/>
      <c r="AF90" s="8"/>
      <c r="AG90" s="8"/>
      <c r="AH90" s="8"/>
      <c r="AI90" s="8"/>
      <c r="AJ90" s="8"/>
      <c r="AK90" s="12">
        <f t="shared" ref="AK90:AK95" si="36">G90+H90+I90+J90+L90+M90+O90+N90+Q90+R90+S90+T90+V90+W90+X90+Y90+AA90+AB90+AC90+AD90+AF90+AG90+AH90+AI90</f>
        <v>30</v>
      </c>
      <c r="AL90" s="76">
        <f t="shared" ref="AL90:AL95" si="37">K90+P90+U90+Z90+AE90+AJ90</f>
        <v>2</v>
      </c>
    </row>
    <row r="91" spans="1:38" ht="20.100000000000001" customHeight="1" x14ac:dyDescent="0.3">
      <c r="A91" s="75">
        <v>63</v>
      </c>
      <c r="B91" s="13" t="s">
        <v>180</v>
      </c>
      <c r="C91" s="13"/>
      <c r="D91" s="1"/>
      <c r="E91" s="1">
        <v>4</v>
      </c>
      <c r="F91" s="1"/>
      <c r="G91" s="9"/>
      <c r="H91" s="9"/>
      <c r="I91" s="9"/>
      <c r="J91" s="9"/>
      <c r="K91" s="9"/>
      <c r="L91" s="31"/>
      <c r="M91" s="8"/>
      <c r="N91" s="8"/>
      <c r="O91" s="8"/>
      <c r="P91" s="8"/>
      <c r="Q91" s="10"/>
      <c r="R91" s="10"/>
      <c r="S91" s="10"/>
      <c r="T91" s="10"/>
      <c r="U91" s="10"/>
      <c r="V91" s="8"/>
      <c r="W91" s="8"/>
      <c r="X91" s="8">
        <v>40</v>
      </c>
      <c r="Y91" s="8"/>
      <c r="Z91" s="8">
        <v>2</v>
      </c>
      <c r="AA91" s="18"/>
      <c r="AB91" s="18"/>
      <c r="AC91" s="18"/>
      <c r="AD91" s="18"/>
      <c r="AE91" s="18"/>
      <c r="AF91" s="8"/>
      <c r="AG91" s="8"/>
      <c r="AH91" s="8"/>
      <c r="AI91" s="8"/>
      <c r="AJ91" s="8"/>
      <c r="AK91" s="12">
        <f t="shared" si="36"/>
        <v>40</v>
      </c>
      <c r="AL91" s="76">
        <f t="shared" si="37"/>
        <v>2</v>
      </c>
    </row>
    <row r="92" spans="1:38" ht="20.100000000000001" customHeight="1" x14ac:dyDescent="0.3">
      <c r="A92" s="75">
        <v>64</v>
      </c>
      <c r="B92" s="13" t="s">
        <v>181</v>
      </c>
      <c r="C92" s="13"/>
      <c r="D92" s="1"/>
      <c r="E92" s="1">
        <v>4</v>
      </c>
      <c r="F92" s="1"/>
      <c r="G92" s="9"/>
      <c r="H92" s="9"/>
      <c r="I92" s="9"/>
      <c r="J92" s="9"/>
      <c r="K92" s="9"/>
      <c r="L92" s="31"/>
      <c r="M92" s="8"/>
      <c r="N92" s="8"/>
      <c r="O92" s="8"/>
      <c r="P92" s="8"/>
      <c r="Q92" s="10"/>
      <c r="R92" s="10"/>
      <c r="S92" s="10"/>
      <c r="T92" s="10"/>
      <c r="U92" s="10"/>
      <c r="V92" s="8">
        <v>30</v>
      </c>
      <c r="W92" s="8"/>
      <c r="X92" s="8">
        <v>10</v>
      </c>
      <c r="Y92" s="8"/>
      <c r="Z92" s="8">
        <v>2</v>
      </c>
      <c r="AA92" s="18"/>
      <c r="AB92" s="18"/>
      <c r="AC92" s="18"/>
      <c r="AD92" s="18"/>
      <c r="AE92" s="18"/>
      <c r="AF92" s="8"/>
      <c r="AG92" s="8"/>
      <c r="AH92" s="8"/>
      <c r="AI92" s="8"/>
      <c r="AJ92" s="8"/>
      <c r="AK92" s="12">
        <f t="shared" si="36"/>
        <v>40</v>
      </c>
      <c r="AL92" s="76">
        <f t="shared" si="37"/>
        <v>2</v>
      </c>
    </row>
    <row r="93" spans="1:38" ht="20.100000000000001" customHeight="1" x14ac:dyDescent="0.3">
      <c r="A93" s="75">
        <v>65</v>
      </c>
      <c r="B93" s="13" t="s">
        <v>182</v>
      </c>
      <c r="C93" s="13"/>
      <c r="D93" s="1"/>
      <c r="E93" s="1">
        <v>4</v>
      </c>
      <c r="F93" s="1"/>
      <c r="G93" s="9"/>
      <c r="H93" s="9"/>
      <c r="I93" s="9"/>
      <c r="J93" s="9"/>
      <c r="K93" s="9"/>
      <c r="L93" s="31"/>
      <c r="M93" s="8"/>
      <c r="N93" s="8"/>
      <c r="O93" s="8"/>
      <c r="P93" s="8"/>
      <c r="Q93" s="10"/>
      <c r="R93" s="10"/>
      <c r="S93" s="10"/>
      <c r="T93" s="10"/>
      <c r="U93" s="10"/>
      <c r="V93" s="8"/>
      <c r="W93" s="8"/>
      <c r="X93" s="8">
        <v>20</v>
      </c>
      <c r="Y93" s="8"/>
      <c r="Z93" s="8">
        <v>1</v>
      </c>
      <c r="AA93" s="18"/>
      <c r="AB93" s="18"/>
      <c r="AC93" s="18"/>
      <c r="AD93" s="18"/>
      <c r="AE93" s="18"/>
      <c r="AF93" s="8"/>
      <c r="AG93" s="8"/>
      <c r="AH93" s="8"/>
      <c r="AI93" s="8"/>
      <c r="AJ93" s="8"/>
      <c r="AK93" s="12">
        <f t="shared" si="36"/>
        <v>20</v>
      </c>
      <c r="AL93" s="76">
        <f t="shared" si="37"/>
        <v>1</v>
      </c>
    </row>
    <row r="94" spans="1:38" s="45" customFormat="1" ht="20.100000000000001" customHeight="1" x14ac:dyDescent="0.3">
      <c r="A94" s="75">
        <v>66</v>
      </c>
      <c r="B94" s="13" t="s">
        <v>229</v>
      </c>
      <c r="C94" s="13"/>
      <c r="D94" s="1"/>
      <c r="E94" s="1">
        <v>5</v>
      </c>
      <c r="F94" s="1"/>
      <c r="G94" s="9"/>
      <c r="H94" s="9"/>
      <c r="I94" s="9"/>
      <c r="J94" s="9"/>
      <c r="K94" s="9"/>
      <c r="L94" s="31"/>
      <c r="M94" s="8"/>
      <c r="N94" s="8"/>
      <c r="O94" s="8"/>
      <c r="P94" s="8"/>
      <c r="Q94" s="10"/>
      <c r="R94" s="10"/>
      <c r="S94" s="10"/>
      <c r="T94" s="10"/>
      <c r="U94" s="10"/>
      <c r="V94" s="8"/>
      <c r="W94" s="8"/>
      <c r="X94" s="8"/>
      <c r="Y94" s="8"/>
      <c r="Z94" s="8"/>
      <c r="AA94" s="18"/>
      <c r="AB94" s="18"/>
      <c r="AC94" s="18"/>
      <c r="AD94" s="18"/>
      <c r="AE94" s="18">
        <v>1</v>
      </c>
      <c r="AF94" s="8"/>
      <c r="AG94" s="8"/>
      <c r="AH94" s="8"/>
      <c r="AI94" s="8"/>
      <c r="AJ94" s="8"/>
      <c r="AK94" s="12">
        <f t="shared" si="36"/>
        <v>0</v>
      </c>
      <c r="AL94" s="76">
        <f t="shared" si="37"/>
        <v>1</v>
      </c>
    </row>
    <row r="95" spans="1:38" ht="20.100000000000001" customHeight="1" x14ac:dyDescent="0.3">
      <c r="A95" s="75">
        <v>67</v>
      </c>
      <c r="B95" s="13" t="s">
        <v>228</v>
      </c>
      <c r="C95" s="13"/>
      <c r="D95" s="70"/>
      <c r="E95" s="1">
        <v>5</v>
      </c>
      <c r="F95" s="70"/>
      <c r="G95" s="9"/>
      <c r="H95" s="9"/>
      <c r="I95" s="9"/>
      <c r="J95" s="9"/>
      <c r="K95" s="9"/>
      <c r="L95" s="61"/>
      <c r="M95" s="61"/>
      <c r="N95" s="61"/>
      <c r="O95" s="61"/>
      <c r="P95" s="61"/>
      <c r="Q95" s="10"/>
      <c r="R95" s="10"/>
      <c r="S95" s="10"/>
      <c r="T95" s="10"/>
      <c r="U95" s="10"/>
      <c r="V95" s="61"/>
      <c r="W95" s="61"/>
      <c r="X95" s="61"/>
      <c r="Y95" s="61"/>
      <c r="Z95" s="61"/>
      <c r="AA95" s="18"/>
      <c r="AB95" s="18"/>
      <c r="AC95" s="18">
        <v>20</v>
      </c>
      <c r="AD95" s="18"/>
      <c r="AE95" s="18">
        <v>1</v>
      </c>
      <c r="AF95" s="61"/>
      <c r="AG95" s="61"/>
      <c r="AH95" s="61"/>
      <c r="AI95" s="61"/>
      <c r="AJ95" s="61"/>
      <c r="AK95" s="12">
        <f t="shared" si="36"/>
        <v>20</v>
      </c>
      <c r="AL95" s="76">
        <f t="shared" si="37"/>
        <v>1</v>
      </c>
    </row>
    <row r="96" spans="1:38" ht="20.100000000000001" customHeight="1" x14ac:dyDescent="0.3">
      <c r="A96" s="82"/>
      <c r="B96" s="32" t="s">
        <v>116</v>
      </c>
      <c r="C96" s="32"/>
      <c r="D96" s="32"/>
      <c r="E96" s="32"/>
      <c r="F96" s="32"/>
      <c r="G96" s="32">
        <f>SUM(G86:G95)</f>
        <v>0</v>
      </c>
      <c r="H96" s="32">
        <f t="shared" ref="H96:AL96" si="38">SUM(H86:H95)</f>
        <v>0</v>
      </c>
      <c r="I96" s="32">
        <f t="shared" si="38"/>
        <v>0</v>
      </c>
      <c r="J96" s="32">
        <f t="shared" si="38"/>
        <v>0</v>
      </c>
      <c r="K96" s="32">
        <f t="shared" si="38"/>
        <v>0</v>
      </c>
      <c r="L96" s="32">
        <f t="shared" si="38"/>
        <v>0</v>
      </c>
      <c r="M96" s="32">
        <f t="shared" si="38"/>
        <v>0</v>
      </c>
      <c r="N96" s="32">
        <f t="shared" si="38"/>
        <v>0</v>
      </c>
      <c r="O96" s="32">
        <f t="shared" si="38"/>
        <v>0</v>
      </c>
      <c r="P96" s="32">
        <f t="shared" si="38"/>
        <v>0</v>
      </c>
      <c r="Q96" s="32">
        <f t="shared" si="38"/>
        <v>64</v>
      </c>
      <c r="R96" s="32">
        <f t="shared" si="38"/>
        <v>0</v>
      </c>
      <c r="S96" s="32">
        <f t="shared" si="38"/>
        <v>26</v>
      </c>
      <c r="T96" s="32">
        <f t="shared" si="38"/>
        <v>0</v>
      </c>
      <c r="U96" s="32">
        <f t="shared" si="38"/>
        <v>5</v>
      </c>
      <c r="V96" s="32">
        <f t="shared" si="38"/>
        <v>54</v>
      </c>
      <c r="W96" s="32">
        <f t="shared" si="38"/>
        <v>0</v>
      </c>
      <c r="X96" s="32">
        <f t="shared" si="38"/>
        <v>76</v>
      </c>
      <c r="Y96" s="32">
        <f t="shared" si="38"/>
        <v>0</v>
      </c>
      <c r="Z96" s="32">
        <f t="shared" si="38"/>
        <v>7</v>
      </c>
      <c r="AA96" s="32">
        <f t="shared" si="38"/>
        <v>0</v>
      </c>
      <c r="AB96" s="32">
        <f t="shared" si="38"/>
        <v>0</v>
      </c>
      <c r="AC96" s="32">
        <f t="shared" si="38"/>
        <v>20</v>
      </c>
      <c r="AD96" s="32">
        <f t="shared" si="38"/>
        <v>0</v>
      </c>
      <c r="AE96" s="32">
        <f t="shared" si="38"/>
        <v>2</v>
      </c>
      <c r="AF96" s="32">
        <f t="shared" si="38"/>
        <v>0</v>
      </c>
      <c r="AG96" s="32">
        <f t="shared" si="38"/>
        <v>0</v>
      </c>
      <c r="AH96" s="32">
        <f t="shared" si="38"/>
        <v>0</v>
      </c>
      <c r="AI96" s="32">
        <f t="shared" si="38"/>
        <v>0</v>
      </c>
      <c r="AJ96" s="32">
        <f t="shared" si="38"/>
        <v>0</v>
      </c>
      <c r="AK96" s="32">
        <f t="shared" si="38"/>
        <v>240</v>
      </c>
      <c r="AL96" s="83">
        <f t="shared" si="38"/>
        <v>14</v>
      </c>
    </row>
    <row r="97" spans="1:38" ht="20.100000000000001" customHeight="1" x14ac:dyDescent="0.3">
      <c r="A97" s="150" t="s">
        <v>119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2"/>
    </row>
    <row r="98" spans="1:38" ht="20.100000000000001" customHeight="1" x14ac:dyDescent="0.3">
      <c r="A98" s="75">
        <v>68</v>
      </c>
      <c r="B98" s="13" t="s">
        <v>185</v>
      </c>
      <c r="C98" s="123" t="s">
        <v>61</v>
      </c>
      <c r="D98" s="1"/>
      <c r="E98" s="1">
        <v>4</v>
      </c>
      <c r="F98" s="1"/>
      <c r="G98" s="9"/>
      <c r="H98" s="9"/>
      <c r="I98" s="9"/>
      <c r="J98" s="9"/>
      <c r="K98" s="9"/>
      <c r="L98" s="8"/>
      <c r="M98" s="8"/>
      <c r="N98" s="8"/>
      <c r="O98" s="8"/>
      <c r="P98" s="8"/>
      <c r="Q98" s="10"/>
      <c r="R98" s="10"/>
      <c r="S98" s="10"/>
      <c r="T98" s="10"/>
      <c r="U98" s="10"/>
      <c r="V98" s="8"/>
      <c r="W98" s="8"/>
      <c r="X98" s="8">
        <v>15</v>
      </c>
      <c r="Y98" s="8"/>
      <c r="Z98" s="8">
        <v>1</v>
      </c>
      <c r="AA98" s="11"/>
      <c r="AB98" s="11"/>
      <c r="AC98" s="11"/>
      <c r="AD98" s="11"/>
      <c r="AE98" s="11"/>
      <c r="AF98" s="8"/>
      <c r="AG98" s="8"/>
      <c r="AH98" s="8"/>
      <c r="AI98" s="8"/>
      <c r="AJ98" s="8"/>
      <c r="AK98" s="12">
        <f t="shared" ref="AK98:AK104" si="39">G98+H98+I98+J98+L98+M98+O98+N98+Q98+R98+S98+T98+V98+W98+X98+Y98+AA98+AB98+AC98+AD98+AF98+AG98+AH98+AI98</f>
        <v>15</v>
      </c>
      <c r="AL98" s="76">
        <f t="shared" ref="AL98:AL104" si="40">K98+P98+U98+Z98+AE98+AJ98</f>
        <v>1</v>
      </c>
    </row>
    <row r="99" spans="1:38" ht="20.100000000000001" customHeight="1" x14ac:dyDescent="0.3">
      <c r="A99" s="75">
        <v>69</v>
      </c>
      <c r="B99" s="13" t="s">
        <v>186</v>
      </c>
      <c r="C99" s="123" t="s">
        <v>62</v>
      </c>
      <c r="D99" s="1"/>
      <c r="E99" s="1">
        <v>5</v>
      </c>
      <c r="F99" s="1"/>
      <c r="G99" s="9"/>
      <c r="H99" s="9"/>
      <c r="I99" s="9"/>
      <c r="J99" s="9"/>
      <c r="K99" s="9"/>
      <c r="L99" s="8"/>
      <c r="M99" s="8"/>
      <c r="N99" s="8"/>
      <c r="O99" s="8"/>
      <c r="P99" s="8"/>
      <c r="Q99" s="10"/>
      <c r="R99" s="10"/>
      <c r="S99" s="10"/>
      <c r="T99" s="10"/>
      <c r="U99" s="10"/>
      <c r="V99" s="8"/>
      <c r="W99" s="8"/>
      <c r="X99" s="8"/>
      <c r="Y99" s="8"/>
      <c r="Z99" s="8"/>
      <c r="AA99" s="11"/>
      <c r="AB99" s="11"/>
      <c r="AC99" s="11">
        <v>60</v>
      </c>
      <c r="AD99" s="11"/>
      <c r="AE99" s="11">
        <v>4</v>
      </c>
      <c r="AF99" s="8"/>
      <c r="AG99" s="8"/>
      <c r="AH99" s="8"/>
      <c r="AI99" s="8"/>
      <c r="AJ99" s="8"/>
      <c r="AK99" s="12">
        <f t="shared" ref="AK99:AK100" si="41">G99+H99+I99+J99+L99+M99+O99+N99+Q99+R99+S99+T99+V99+W99+X99+Y99+AA99+AB99+AC99+AD99+AF99+AG99+AH99+AI99</f>
        <v>60</v>
      </c>
      <c r="AL99" s="76">
        <f t="shared" ref="AL99:AL100" si="42">K99+P99+U99+Z99+AE99+AJ99</f>
        <v>4</v>
      </c>
    </row>
    <row r="100" spans="1:38" ht="20.100000000000001" customHeight="1" x14ac:dyDescent="0.2">
      <c r="A100" s="75">
        <v>70</v>
      </c>
      <c r="B100" s="13" t="s">
        <v>187</v>
      </c>
      <c r="C100" s="122" t="s">
        <v>63</v>
      </c>
      <c r="D100" s="1">
        <v>6</v>
      </c>
      <c r="E100" s="1"/>
      <c r="F100" s="1"/>
      <c r="G100" s="9"/>
      <c r="H100" s="9"/>
      <c r="I100" s="9"/>
      <c r="J100" s="9"/>
      <c r="K100" s="9"/>
      <c r="L100" s="8"/>
      <c r="M100" s="8"/>
      <c r="N100" s="8"/>
      <c r="O100" s="8"/>
      <c r="P100" s="8"/>
      <c r="Q100" s="10"/>
      <c r="R100" s="10"/>
      <c r="S100" s="10"/>
      <c r="T100" s="10"/>
      <c r="U100" s="10"/>
      <c r="V100" s="8"/>
      <c r="W100" s="8"/>
      <c r="X100" s="8"/>
      <c r="Y100" s="8"/>
      <c r="Z100" s="8"/>
      <c r="AA100" s="11"/>
      <c r="AB100" s="11"/>
      <c r="AC100" s="11"/>
      <c r="AD100" s="11"/>
      <c r="AE100" s="11"/>
      <c r="AF100" s="8"/>
      <c r="AG100" s="8"/>
      <c r="AH100" s="8">
        <v>30</v>
      </c>
      <c r="AI100" s="8"/>
      <c r="AJ100" s="8">
        <v>2</v>
      </c>
      <c r="AK100" s="12">
        <f t="shared" si="41"/>
        <v>30</v>
      </c>
      <c r="AL100" s="76">
        <f t="shared" si="42"/>
        <v>2</v>
      </c>
    </row>
    <row r="101" spans="1:38" ht="20.100000000000001" customHeight="1" x14ac:dyDescent="0.3">
      <c r="A101" s="75">
        <v>71</v>
      </c>
      <c r="B101" s="13" t="s">
        <v>188</v>
      </c>
      <c r="C101" s="123" t="s">
        <v>64</v>
      </c>
      <c r="D101" s="1"/>
      <c r="E101" s="1">
        <v>4</v>
      </c>
      <c r="F101" s="1"/>
      <c r="G101" s="9"/>
      <c r="H101" s="9"/>
      <c r="I101" s="9"/>
      <c r="J101" s="9"/>
      <c r="K101" s="9"/>
      <c r="L101" s="8"/>
      <c r="M101" s="8"/>
      <c r="N101" s="8"/>
      <c r="O101" s="8"/>
      <c r="P101" s="8"/>
      <c r="Q101" s="10"/>
      <c r="R101" s="10"/>
      <c r="S101" s="10"/>
      <c r="T101" s="10"/>
      <c r="U101" s="10"/>
      <c r="V101" s="8"/>
      <c r="W101" s="8"/>
      <c r="X101" s="8">
        <v>15</v>
      </c>
      <c r="Y101" s="8"/>
      <c r="Z101" s="8">
        <v>1</v>
      </c>
      <c r="AA101" s="11"/>
      <c r="AB101" s="11"/>
      <c r="AC101" s="11"/>
      <c r="AD101" s="11"/>
      <c r="AE101" s="11"/>
      <c r="AF101" s="8"/>
      <c r="AG101" s="8"/>
      <c r="AH101" s="8"/>
      <c r="AI101" s="8"/>
      <c r="AJ101" s="8"/>
      <c r="AK101" s="12">
        <f t="shared" si="39"/>
        <v>15</v>
      </c>
      <c r="AL101" s="76">
        <f t="shared" si="40"/>
        <v>1</v>
      </c>
    </row>
    <row r="102" spans="1:38" ht="20.100000000000001" customHeight="1" x14ac:dyDescent="0.2">
      <c r="A102" s="75">
        <v>72</v>
      </c>
      <c r="B102" s="13" t="s">
        <v>251</v>
      </c>
      <c r="C102" s="122" t="s">
        <v>65</v>
      </c>
      <c r="D102" s="1"/>
      <c r="E102" s="1">
        <v>4</v>
      </c>
      <c r="F102" s="1"/>
      <c r="G102" s="9"/>
      <c r="H102" s="9"/>
      <c r="I102" s="9"/>
      <c r="J102" s="9"/>
      <c r="K102" s="9"/>
      <c r="L102" s="8"/>
      <c r="M102" s="8"/>
      <c r="N102" s="8"/>
      <c r="O102" s="8"/>
      <c r="P102" s="8"/>
      <c r="Q102" s="10"/>
      <c r="R102" s="10"/>
      <c r="S102" s="10"/>
      <c r="T102" s="10"/>
      <c r="U102" s="10"/>
      <c r="V102" s="8"/>
      <c r="W102" s="8"/>
      <c r="X102" s="8">
        <v>15</v>
      </c>
      <c r="Y102" s="8"/>
      <c r="Z102" s="8">
        <v>1</v>
      </c>
      <c r="AA102" s="11"/>
      <c r="AB102" s="36"/>
      <c r="AC102" s="11"/>
      <c r="AD102" s="11"/>
      <c r="AE102" s="11"/>
      <c r="AF102" s="8"/>
      <c r="AG102" s="8"/>
      <c r="AH102" s="8"/>
      <c r="AI102" s="8"/>
      <c r="AJ102" s="8"/>
      <c r="AK102" s="12">
        <f t="shared" si="39"/>
        <v>15</v>
      </c>
      <c r="AL102" s="76">
        <f t="shared" si="40"/>
        <v>1</v>
      </c>
    </row>
    <row r="103" spans="1:38" ht="20.100000000000001" customHeight="1" x14ac:dyDescent="0.3">
      <c r="A103" s="75">
        <v>73</v>
      </c>
      <c r="B103" s="13" t="s">
        <v>189</v>
      </c>
      <c r="C103" s="123"/>
      <c r="D103" s="1"/>
      <c r="E103" s="1">
        <v>6</v>
      </c>
      <c r="F103" s="1"/>
      <c r="G103" s="9"/>
      <c r="H103" s="9"/>
      <c r="I103" s="9"/>
      <c r="J103" s="63"/>
      <c r="K103" s="9"/>
      <c r="L103" s="8"/>
      <c r="M103" s="8"/>
      <c r="N103" s="8"/>
      <c r="O103" s="8"/>
      <c r="P103" s="8"/>
      <c r="Q103" s="10"/>
      <c r="R103" s="10"/>
      <c r="S103" s="10"/>
      <c r="T103" s="10"/>
      <c r="U103" s="10"/>
      <c r="V103" s="8"/>
      <c r="W103" s="8"/>
      <c r="X103" s="8"/>
      <c r="Y103" s="8"/>
      <c r="Z103" s="8"/>
      <c r="AA103" s="11"/>
      <c r="AB103" s="11"/>
      <c r="AC103" s="11"/>
      <c r="AD103" s="11"/>
      <c r="AE103" s="11"/>
      <c r="AF103" s="8"/>
      <c r="AG103" s="8"/>
      <c r="AH103" s="8">
        <v>15</v>
      </c>
      <c r="AI103" s="8"/>
      <c r="AJ103" s="21">
        <v>2</v>
      </c>
      <c r="AK103" s="12">
        <f t="shared" si="39"/>
        <v>15</v>
      </c>
      <c r="AL103" s="76">
        <f t="shared" si="40"/>
        <v>2</v>
      </c>
    </row>
    <row r="104" spans="1:38" s="45" customFormat="1" ht="20.100000000000001" customHeight="1" x14ac:dyDescent="0.3">
      <c r="A104" s="75">
        <v>74</v>
      </c>
      <c r="B104" s="13" t="s">
        <v>230</v>
      </c>
      <c r="C104" s="123"/>
      <c r="D104" s="1"/>
      <c r="E104" s="1">
        <v>6</v>
      </c>
      <c r="F104" s="1"/>
      <c r="G104" s="9"/>
      <c r="H104" s="9"/>
      <c r="I104" s="9"/>
      <c r="J104" s="9"/>
      <c r="K104" s="9"/>
      <c r="L104" s="8"/>
      <c r="M104" s="8"/>
      <c r="N104" s="8"/>
      <c r="O104" s="8"/>
      <c r="P104" s="8"/>
      <c r="Q104" s="10"/>
      <c r="R104" s="10"/>
      <c r="S104" s="10"/>
      <c r="T104" s="10"/>
      <c r="U104" s="10"/>
      <c r="V104" s="8"/>
      <c r="W104" s="8"/>
      <c r="X104" s="8"/>
      <c r="Y104" s="8"/>
      <c r="Z104" s="8"/>
      <c r="AA104" s="11"/>
      <c r="AB104" s="11"/>
      <c r="AC104" s="11"/>
      <c r="AD104" s="11"/>
      <c r="AE104" s="11"/>
      <c r="AF104" s="8"/>
      <c r="AG104" s="8"/>
      <c r="AH104" s="8"/>
      <c r="AI104" s="8"/>
      <c r="AJ104" s="21">
        <v>4</v>
      </c>
      <c r="AK104" s="12">
        <f t="shared" si="39"/>
        <v>0</v>
      </c>
      <c r="AL104" s="76">
        <f t="shared" si="40"/>
        <v>4</v>
      </c>
    </row>
    <row r="105" spans="1:38" ht="20.100000000000001" customHeight="1" x14ac:dyDescent="0.3">
      <c r="A105" s="84"/>
      <c r="B105" s="33" t="s">
        <v>116</v>
      </c>
      <c r="C105" s="33"/>
      <c r="D105" s="33"/>
      <c r="E105" s="33"/>
      <c r="F105" s="33"/>
      <c r="G105" s="34">
        <f t="shared" ref="G105:AL105" si="43">SUM(G98:G104)</f>
        <v>0</v>
      </c>
      <c r="H105" s="34">
        <f t="shared" si="43"/>
        <v>0</v>
      </c>
      <c r="I105" s="34">
        <f t="shared" si="43"/>
        <v>0</v>
      </c>
      <c r="J105" s="34">
        <f t="shared" si="43"/>
        <v>0</v>
      </c>
      <c r="K105" s="34">
        <f t="shared" si="43"/>
        <v>0</v>
      </c>
      <c r="L105" s="34">
        <f t="shared" si="43"/>
        <v>0</v>
      </c>
      <c r="M105" s="34">
        <f t="shared" si="43"/>
        <v>0</v>
      </c>
      <c r="N105" s="34">
        <f t="shared" si="43"/>
        <v>0</v>
      </c>
      <c r="O105" s="34">
        <f t="shared" si="43"/>
        <v>0</v>
      </c>
      <c r="P105" s="34">
        <f t="shared" si="43"/>
        <v>0</v>
      </c>
      <c r="Q105" s="34">
        <f t="shared" si="43"/>
        <v>0</v>
      </c>
      <c r="R105" s="34">
        <f t="shared" si="43"/>
        <v>0</v>
      </c>
      <c r="S105" s="34">
        <f t="shared" si="43"/>
        <v>0</v>
      </c>
      <c r="T105" s="34">
        <f t="shared" si="43"/>
        <v>0</v>
      </c>
      <c r="U105" s="34">
        <f t="shared" si="43"/>
        <v>0</v>
      </c>
      <c r="V105" s="34">
        <f t="shared" si="43"/>
        <v>0</v>
      </c>
      <c r="W105" s="34">
        <f t="shared" si="43"/>
        <v>0</v>
      </c>
      <c r="X105" s="34">
        <f t="shared" si="43"/>
        <v>45</v>
      </c>
      <c r="Y105" s="34">
        <f t="shared" si="43"/>
        <v>0</v>
      </c>
      <c r="Z105" s="34">
        <f t="shared" si="43"/>
        <v>3</v>
      </c>
      <c r="AA105" s="34">
        <f t="shared" si="43"/>
        <v>0</v>
      </c>
      <c r="AB105" s="34">
        <f t="shared" si="43"/>
        <v>0</v>
      </c>
      <c r="AC105" s="34">
        <f t="shared" si="43"/>
        <v>60</v>
      </c>
      <c r="AD105" s="34">
        <f t="shared" si="43"/>
        <v>0</v>
      </c>
      <c r="AE105" s="34">
        <f t="shared" si="43"/>
        <v>4</v>
      </c>
      <c r="AF105" s="34">
        <f t="shared" si="43"/>
        <v>0</v>
      </c>
      <c r="AG105" s="34">
        <f t="shared" si="43"/>
        <v>0</v>
      </c>
      <c r="AH105" s="34">
        <f t="shared" si="43"/>
        <v>45</v>
      </c>
      <c r="AI105" s="34">
        <f t="shared" si="43"/>
        <v>0</v>
      </c>
      <c r="AJ105" s="34">
        <f t="shared" si="43"/>
        <v>8</v>
      </c>
      <c r="AK105" s="34">
        <f t="shared" si="43"/>
        <v>150</v>
      </c>
      <c r="AL105" s="85">
        <f t="shared" si="43"/>
        <v>15</v>
      </c>
    </row>
    <row r="106" spans="1:38" ht="35.1" customHeight="1" x14ac:dyDescent="0.3">
      <c r="A106" s="191" t="s">
        <v>120</v>
      </c>
      <c r="B106" s="192"/>
      <c r="C106" s="117"/>
      <c r="D106" s="1"/>
      <c r="E106" s="1"/>
      <c r="F106" s="1"/>
      <c r="G106" s="1">
        <f t="shared" ref="G106:AL106" si="44">G96+G105</f>
        <v>0</v>
      </c>
      <c r="H106" s="1">
        <f t="shared" si="44"/>
        <v>0</v>
      </c>
      <c r="I106" s="1">
        <f t="shared" si="44"/>
        <v>0</v>
      </c>
      <c r="J106" s="1">
        <f t="shared" si="44"/>
        <v>0</v>
      </c>
      <c r="K106" s="1">
        <f t="shared" si="44"/>
        <v>0</v>
      </c>
      <c r="L106" s="1">
        <f t="shared" si="44"/>
        <v>0</v>
      </c>
      <c r="M106" s="1">
        <f t="shared" si="44"/>
        <v>0</v>
      </c>
      <c r="N106" s="1">
        <f t="shared" si="44"/>
        <v>0</v>
      </c>
      <c r="O106" s="1">
        <f t="shared" si="44"/>
        <v>0</v>
      </c>
      <c r="P106" s="1">
        <f t="shared" si="44"/>
        <v>0</v>
      </c>
      <c r="Q106" s="1">
        <f t="shared" si="44"/>
        <v>64</v>
      </c>
      <c r="R106" s="1">
        <f t="shared" si="44"/>
        <v>0</v>
      </c>
      <c r="S106" s="1">
        <f t="shared" si="44"/>
        <v>26</v>
      </c>
      <c r="T106" s="1">
        <f t="shared" si="44"/>
        <v>0</v>
      </c>
      <c r="U106" s="1">
        <f t="shared" si="44"/>
        <v>5</v>
      </c>
      <c r="V106" s="1">
        <f t="shared" si="44"/>
        <v>54</v>
      </c>
      <c r="W106" s="1">
        <f t="shared" si="44"/>
        <v>0</v>
      </c>
      <c r="X106" s="1">
        <f t="shared" si="44"/>
        <v>121</v>
      </c>
      <c r="Y106" s="1">
        <f t="shared" si="44"/>
        <v>0</v>
      </c>
      <c r="Z106" s="1">
        <f t="shared" si="44"/>
        <v>10</v>
      </c>
      <c r="AA106" s="1">
        <f t="shared" si="44"/>
        <v>0</v>
      </c>
      <c r="AB106" s="1">
        <f t="shared" si="44"/>
        <v>0</v>
      </c>
      <c r="AC106" s="1">
        <f t="shared" si="44"/>
        <v>80</v>
      </c>
      <c r="AD106" s="1">
        <f t="shared" si="44"/>
        <v>0</v>
      </c>
      <c r="AE106" s="1">
        <f t="shared" si="44"/>
        <v>6</v>
      </c>
      <c r="AF106" s="1">
        <f t="shared" si="44"/>
        <v>0</v>
      </c>
      <c r="AG106" s="1">
        <f t="shared" si="44"/>
        <v>0</v>
      </c>
      <c r="AH106" s="1">
        <f t="shared" si="44"/>
        <v>45</v>
      </c>
      <c r="AI106" s="1">
        <f t="shared" si="44"/>
        <v>0</v>
      </c>
      <c r="AJ106" s="1">
        <f t="shared" si="44"/>
        <v>8</v>
      </c>
      <c r="AK106" s="1">
        <f t="shared" si="44"/>
        <v>390</v>
      </c>
      <c r="AL106" s="81">
        <f t="shared" si="44"/>
        <v>29</v>
      </c>
    </row>
    <row r="107" spans="1:38" ht="20.100000000000001" customHeight="1" x14ac:dyDescent="0.3">
      <c r="A107" s="153" t="s">
        <v>121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5"/>
    </row>
    <row r="108" spans="1:38" ht="20.100000000000001" customHeight="1" x14ac:dyDescent="0.2">
      <c r="A108" s="75">
        <v>75</v>
      </c>
      <c r="B108" s="13" t="s">
        <v>190</v>
      </c>
      <c r="C108" s="126" t="s">
        <v>66</v>
      </c>
      <c r="D108" s="1"/>
      <c r="E108" s="1">
        <v>3</v>
      </c>
      <c r="F108" s="1"/>
      <c r="G108" s="9"/>
      <c r="H108" s="9"/>
      <c r="I108" s="9"/>
      <c r="J108" s="9"/>
      <c r="K108" s="9"/>
      <c r="L108" s="8"/>
      <c r="M108" s="8"/>
      <c r="N108" s="8"/>
      <c r="O108" s="8"/>
      <c r="P108" s="8"/>
      <c r="Q108" s="10"/>
      <c r="R108" s="10"/>
      <c r="S108" s="10">
        <v>60</v>
      </c>
      <c r="T108" s="10"/>
      <c r="U108" s="10">
        <v>3</v>
      </c>
      <c r="V108" s="8"/>
      <c r="W108" s="8"/>
      <c r="X108" s="8"/>
      <c r="Y108" s="8"/>
      <c r="Z108" s="8"/>
      <c r="AA108" s="11"/>
      <c r="AB108" s="11"/>
      <c r="AC108" s="36"/>
      <c r="AD108" s="36"/>
      <c r="AE108" s="36"/>
      <c r="AF108" s="8"/>
      <c r="AG108" s="8"/>
      <c r="AH108" s="8"/>
      <c r="AI108" s="8"/>
      <c r="AJ108" s="8"/>
      <c r="AK108" s="12">
        <f>G108+H108+I108+J108+L108+M108+O108+N108+Q108+R108+S108+T108+V108+W108+X108+Y108+AA108+AB108+AC108+AD108+AF108+AG108+AH108+AI108</f>
        <v>60</v>
      </c>
      <c r="AL108" s="76">
        <f>K108+P108+U108+Z108+AE108+AJ108</f>
        <v>3</v>
      </c>
    </row>
    <row r="109" spans="1:38" ht="20.100000000000001" customHeight="1" x14ac:dyDescent="0.2">
      <c r="A109" s="75">
        <v>76</v>
      </c>
      <c r="B109" s="13" t="s">
        <v>191</v>
      </c>
      <c r="C109" s="126" t="s">
        <v>67</v>
      </c>
      <c r="D109" s="1"/>
      <c r="E109" s="1">
        <v>4</v>
      </c>
      <c r="F109" s="1"/>
      <c r="G109" s="16"/>
      <c r="H109" s="16"/>
      <c r="I109" s="16"/>
      <c r="J109" s="16"/>
      <c r="K109" s="16"/>
      <c r="L109" s="8"/>
      <c r="M109" s="8"/>
      <c r="N109" s="8"/>
      <c r="O109" s="8"/>
      <c r="P109" s="8"/>
      <c r="Q109" s="17"/>
      <c r="R109" s="17"/>
      <c r="S109" s="17"/>
      <c r="T109" s="17"/>
      <c r="U109" s="17"/>
      <c r="V109" s="8"/>
      <c r="W109" s="8"/>
      <c r="X109" s="8">
        <v>120</v>
      </c>
      <c r="Y109" s="8"/>
      <c r="Z109" s="8">
        <v>6</v>
      </c>
      <c r="AA109" s="18"/>
      <c r="AB109" s="19"/>
      <c r="AC109" s="19"/>
      <c r="AD109" s="19"/>
      <c r="AE109" s="19"/>
      <c r="AF109" s="8"/>
      <c r="AG109" s="8"/>
      <c r="AH109" s="8"/>
      <c r="AI109" s="8"/>
      <c r="AJ109" s="8"/>
      <c r="AK109" s="12">
        <f t="shared" ref="AK109:AK111" si="45">G109+H109+I109+J109+L109+M109+O109+N109+Q109+R109+S109+T109+V109+W109+X109+Y109+AA109+AB109+AC109+AD109+AF109+AG109+AH109+AI109</f>
        <v>120</v>
      </c>
      <c r="AL109" s="76">
        <f t="shared" ref="AL109:AL111" si="46">K109+P109+U109+Z109+AE109+AJ109</f>
        <v>6</v>
      </c>
    </row>
    <row r="110" spans="1:38" ht="20.100000000000001" customHeight="1" x14ac:dyDescent="0.2">
      <c r="A110" s="75">
        <v>77</v>
      </c>
      <c r="B110" s="13" t="s">
        <v>192</v>
      </c>
      <c r="C110" s="126" t="s">
        <v>68</v>
      </c>
      <c r="D110" s="1"/>
      <c r="E110" s="1">
        <v>5</v>
      </c>
      <c r="F110" s="1"/>
      <c r="G110" s="16"/>
      <c r="H110" s="16"/>
      <c r="I110" s="16"/>
      <c r="J110" s="16"/>
      <c r="K110" s="16"/>
      <c r="L110" s="8"/>
      <c r="M110" s="8"/>
      <c r="N110" s="8"/>
      <c r="O110" s="8"/>
      <c r="P110" s="8"/>
      <c r="Q110" s="17"/>
      <c r="R110" s="17"/>
      <c r="S110" s="17"/>
      <c r="T110" s="17"/>
      <c r="U110" s="17"/>
      <c r="V110" s="8"/>
      <c r="W110" s="8"/>
      <c r="X110" s="8"/>
      <c r="Y110" s="8"/>
      <c r="Z110" s="8"/>
      <c r="AA110" s="18"/>
      <c r="AB110" s="19"/>
      <c r="AC110" s="19">
        <v>30</v>
      </c>
      <c r="AD110" s="19"/>
      <c r="AE110" s="19">
        <v>2</v>
      </c>
      <c r="AF110" s="8"/>
      <c r="AG110" s="8"/>
      <c r="AH110" s="8"/>
      <c r="AI110" s="8"/>
      <c r="AJ110" s="8"/>
      <c r="AK110" s="12">
        <f t="shared" si="45"/>
        <v>30</v>
      </c>
      <c r="AL110" s="76">
        <f t="shared" si="46"/>
        <v>2</v>
      </c>
    </row>
    <row r="111" spans="1:38" ht="20.100000000000001" customHeight="1" x14ac:dyDescent="0.2">
      <c r="A111" s="75">
        <v>78</v>
      </c>
      <c r="B111" s="13" t="s">
        <v>193</v>
      </c>
      <c r="C111" s="126" t="s">
        <v>69</v>
      </c>
      <c r="D111" s="1">
        <v>6</v>
      </c>
      <c r="E111" s="1"/>
      <c r="F111" s="1"/>
      <c r="G111" s="16"/>
      <c r="H111" s="16"/>
      <c r="I111" s="16"/>
      <c r="J111" s="16"/>
      <c r="K111" s="16"/>
      <c r="L111" s="8"/>
      <c r="M111" s="8"/>
      <c r="N111" s="8"/>
      <c r="O111" s="8"/>
      <c r="P111" s="8"/>
      <c r="Q111" s="17"/>
      <c r="R111" s="17"/>
      <c r="S111" s="17"/>
      <c r="T111" s="17"/>
      <c r="U111" s="17"/>
      <c r="V111" s="8"/>
      <c r="W111" s="8"/>
      <c r="X111" s="8"/>
      <c r="Y111" s="8"/>
      <c r="Z111" s="8"/>
      <c r="AA111" s="18"/>
      <c r="AB111" s="19"/>
      <c r="AC111" s="19"/>
      <c r="AD111" s="19"/>
      <c r="AE111" s="19"/>
      <c r="AF111" s="8"/>
      <c r="AG111" s="8"/>
      <c r="AH111" s="8">
        <v>30</v>
      </c>
      <c r="AI111" s="8"/>
      <c r="AJ111" s="8">
        <v>2</v>
      </c>
      <c r="AK111" s="12">
        <f t="shared" si="45"/>
        <v>30</v>
      </c>
      <c r="AL111" s="76">
        <f t="shared" si="46"/>
        <v>2</v>
      </c>
    </row>
    <row r="112" spans="1:38" ht="20.100000000000001" customHeight="1" x14ac:dyDescent="0.3">
      <c r="A112" s="75">
        <v>79</v>
      </c>
      <c r="B112" s="13" t="s">
        <v>194</v>
      </c>
      <c r="C112" s="13"/>
      <c r="D112" s="1"/>
      <c r="E112" s="1">
        <v>6</v>
      </c>
      <c r="F112" s="1"/>
      <c r="G112" s="16"/>
      <c r="H112" s="16"/>
      <c r="I112" s="16"/>
      <c r="J112" s="16"/>
      <c r="K112" s="16"/>
      <c r="L112" s="8"/>
      <c r="M112" s="8"/>
      <c r="N112" s="8"/>
      <c r="O112" s="8"/>
      <c r="P112" s="8"/>
      <c r="Q112" s="17"/>
      <c r="R112" s="17"/>
      <c r="S112" s="17"/>
      <c r="T112" s="17"/>
      <c r="U112" s="17"/>
      <c r="V112" s="8"/>
      <c r="W112" s="8"/>
      <c r="X112" s="8"/>
      <c r="Y112" s="8"/>
      <c r="Z112" s="8"/>
      <c r="AA112" s="18"/>
      <c r="AB112" s="19"/>
      <c r="AC112" s="19"/>
      <c r="AD112" s="19"/>
      <c r="AE112" s="19"/>
      <c r="AF112" s="8"/>
      <c r="AG112" s="8">
        <v>30</v>
      </c>
      <c r="AH112" s="8"/>
      <c r="AI112" s="8"/>
      <c r="AJ112" s="8">
        <v>2</v>
      </c>
      <c r="AK112" s="12">
        <v>30</v>
      </c>
      <c r="AL112" s="76">
        <v>2</v>
      </c>
    </row>
    <row r="113" spans="1:38" ht="20.100000000000001" customHeight="1" x14ac:dyDescent="0.3">
      <c r="A113" s="84"/>
      <c r="B113" s="33" t="s">
        <v>116</v>
      </c>
      <c r="C113" s="33"/>
      <c r="D113" s="33"/>
      <c r="E113" s="33"/>
      <c r="F113" s="33"/>
      <c r="G113" s="72">
        <f t="shared" ref="G113:AL113" si="47">SUM(G108:G112)</f>
        <v>0</v>
      </c>
      <c r="H113" s="72">
        <f t="shared" si="47"/>
        <v>0</v>
      </c>
      <c r="I113" s="72">
        <f t="shared" si="47"/>
        <v>0</v>
      </c>
      <c r="J113" s="72">
        <f t="shared" si="47"/>
        <v>0</v>
      </c>
      <c r="K113" s="72">
        <f t="shared" si="47"/>
        <v>0</v>
      </c>
      <c r="L113" s="72">
        <f t="shared" si="47"/>
        <v>0</v>
      </c>
      <c r="M113" s="72">
        <f t="shared" si="47"/>
        <v>0</v>
      </c>
      <c r="N113" s="72">
        <f t="shared" si="47"/>
        <v>0</v>
      </c>
      <c r="O113" s="72">
        <f t="shared" si="47"/>
        <v>0</v>
      </c>
      <c r="P113" s="72">
        <f t="shared" si="47"/>
        <v>0</v>
      </c>
      <c r="Q113" s="72">
        <f t="shared" si="47"/>
        <v>0</v>
      </c>
      <c r="R113" s="72">
        <f t="shared" si="47"/>
        <v>0</v>
      </c>
      <c r="S113" s="72">
        <f t="shared" si="47"/>
        <v>60</v>
      </c>
      <c r="T113" s="72">
        <f t="shared" si="47"/>
        <v>0</v>
      </c>
      <c r="U113" s="72">
        <f t="shared" si="47"/>
        <v>3</v>
      </c>
      <c r="V113" s="72">
        <f t="shared" si="47"/>
        <v>0</v>
      </c>
      <c r="W113" s="72">
        <f t="shared" si="47"/>
        <v>0</v>
      </c>
      <c r="X113" s="72">
        <f t="shared" si="47"/>
        <v>120</v>
      </c>
      <c r="Y113" s="72">
        <f t="shared" si="47"/>
        <v>0</v>
      </c>
      <c r="Z113" s="72">
        <f t="shared" si="47"/>
        <v>6</v>
      </c>
      <c r="AA113" s="72">
        <f t="shared" si="47"/>
        <v>0</v>
      </c>
      <c r="AB113" s="72">
        <f t="shared" si="47"/>
        <v>0</v>
      </c>
      <c r="AC113" s="72">
        <f t="shared" si="47"/>
        <v>30</v>
      </c>
      <c r="AD113" s="72">
        <f t="shared" si="47"/>
        <v>0</v>
      </c>
      <c r="AE113" s="72">
        <f t="shared" si="47"/>
        <v>2</v>
      </c>
      <c r="AF113" s="72">
        <f t="shared" si="47"/>
        <v>0</v>
      </c>
      <c r="AG113" s="72">
        <f t="shared" si="47"/>
        <v>30</v>
      </c>
      <c r="AH113" s="72">
        <f t="shared" si="47"/>
        <v>30</v>
      </c>
      <c r="AI113" s="72">
        <f t="shared" si="47"/>
        <v>0</v>
      </c>
      <c r="AJ113" s="72">
        <f t="shared" si="47"/>
        <v>4</v>
      </c>
      <c r="AK113" s="72">
        <f t="shared" si="47"/>
        <v>270</v>
      </c>
      <c r="AL113" s="72">
        <f t="shared" si="47"/>
        <v>15</v>
      </c>
    </row>
    <row r="114" spans="1:38" ht="20.100000000000001" customHeight="1" x14ac:dyDescent="0.3">
      <c r="A114" s="186" t="s">
        <v>122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8"/>
    </row>
    <row r="115" spans="1:38" s="45" customFormat="1" ht="20.100000000000001" customHeight="1" x14ac:dyDescent="0.3">
      <c r="A115" s="112">
        <v>80</v>
      </c>
      <c r="B115" s="43" t="s">
        <v>195</v>
      </c>
      <c r="C115" s="43"/>
      <c r="D115" s="1"/>
      <c r="E115" s="1">
        <v>5</v>
      </c>
      <c r="F115" s="1"/>
      <c r="G115" s="9"/>
      <c r="H115" s="9"/>
      <c r="I115" s="9"/>
      <c r="J115" s="9"/>
      <c r="K115" s="9"/>
      <c r="L115" s="8"/>
      <c r="M115" s="8"/>
      <c r="N115" s="8"/>
      <c r="O115" s="8"/>
      <c r="P115" s="8"/>
      <c r="Q115" s="10"/>
      <c r="R115" s="10"/>
      <c r="S115" s="10"/>
      <c r="T115" s="10"/>
      <c r="U115" s="10"/>
      <c r="V115" s="8"/>
      <c r="W115" s="8"/>
      <c r="X115" s="8"/>
      <c r="Y115" s="8"/>
      <c r="Z115" s="35"/>
      <c r="AA115" s="11"/>
      <c r="AB115" s="36"/>
      <c r="AC115" s="36">
        <v>45</v>
      </c>
      <c r="AD115" s="36"/>
      <c r="AE115" s="36">
        <v>2</v>
      </c>
      <c r="AF115" s="8"/>
      <c r="AG115" s="8"/>
      <c r="AH115" s="8"/>
      <c r="AI115" s="8"/>
      <c r="AJ115" s="8"/>
      <c r="AK115" s="12">
        <f>G115+H115+I115+J115+L115+M115+O115+N115+Q115+R115+S115+T115+V115+W115+X115+Y115+AA115+AB115+AC115+AD115+AF115+AG115+AH115+AI115</f>
        <v>45</v>
      </c>
      <c r="AL115" s="76">
        <f>K115+P115+U115+Z115+AE115+AJ115</f>
        <v>2</v>
      </c>
    </row>
    <row r="116" spans="1:38" ht="20.100000000000001" customHeight="1" x14ac:dyDescent="0.3">
      <c r="A116" s="112">
        <v>81</v>
      </c>
      <c r="B116" s="43" t="s">
        <v>196</v>
      </c>
      <c r="C116" s="43"/>
      <c r="D116" s="1"/>
      <c r="E116" s="27">
        <v>6</v>
      </c>
      <c r="F116" s="1"/>
      <c r="G116" s="9"/>
      <c r="H116" s="9"/>
      <c r="I116" s="9"/>
      <c r="J116" s="9"/>
      <c r="K116" s="9"/>
      <c r="L116" s="8"/>
      <c r="M116" s="8"/>
      <c r="N116" s="8"/>
      <c r="O116" s="8"/>
      <c r="P116" s="8"/>
      <c r="Q116" s="10"/>
      <c r="R116" s="10"/>
      <c r="S116" s="10"/>
      <c r="T116" s="10"/>
      <c r="U116" s="10"/>
      <c r="V116" s="8"/>
      <c r="W116" s="8"/>
      <c r="X116" s="21"/>
      <c r="Y116" s="8"/>
      <c r="Z116" s="21"/>
      <c r="AA116" s="11"/>
      <c r="AB116" s="36"/>
      <c r="AC116" s="36"/>
      <c r="AD116" s="36"/>
      <c r="AE116" s="36"/>
      <c r="AF116" s="8"/>
      <c r="AG116" s="8"/>
      <c r="AH116" s="8">
        <v>45</v>
      </c>
      <c r="AI116" s="8"/>
      <c r="AJ116" s="8">
        <v>2</v>
      </c>
      <c r="AK116" s="12">
        <v>45</v>
      </c>
      <c r="AL116" s="76">
        <f>K116+P116+U116+Z116+AE116+AJ116</f>
        <v>2</v>
      </c>
    </row>
    <row r="117" spans="1:38" ht="20.100000000000001" customHeight="1" x14ac:dyDescent="0.3">
      <c r="A117" s="112">
        <v>82</v>
      </c>
      <c r="B117" s="13" t="s">
        <v>231</v>
      </c>
      <c r="C117" s="13"/>
      <c r="D117" s="1"/>
      <c r="E117" s="1">
        <v>6</v>
      </c>
      <c r="F117" s="1"/>
      <c r="G117" s="9"/>
      <c r="H117" s="9"/>
      <c r="I117" s="9"/>
      <c r="J117" s="9"/>
      <c r="K117" s="9"/>
      <c r="L117" s="8"/>
      <c r="M117" s="8"/>
      <c r="N117" s="8"/>
      <c r="O117" s="8"/>
      <c r="P117" s="8"/>
      <c r="Q117" s="10"/>
      <c r="R117" s="10"/>
      <c r="S117" s="10"/>
      <c r="T117" s="10"/>
      <c r="U117" s="10"/>
      <c r="V117" s="8"/>
      <c r="W117" s="8"/>
      <c r="X117" s="8"/>
      <c r="Y117" s="8"/>
      <c r="Z117" s="8"/>
      <c r="AA117" s="11"/>
      <c r="AB117" s="11"/>
      <c r="AC117" s="11"/>
      <c r="AD117" s="11"/>
      <c r="AE117" s="11"/>
      <c r="AF117" s="8"/>
      <c r="AG117" s="8"/>
      <c r="AH117" s="8"/>
      <c r="AI117" s="8"/>
      <c r="AJ117" s="8">
        <v>3</v>
      </c>
      <c r="AK117" s="12">
        <f>G117+H117+I117+J117+L117+M117+O117+N117+Q117+R117+S117+T117+V117+W117+X117+Y117+AA117+AB117+AC117+AD117+AF117+AG117+AH117+AI117</f>
        <v>0</v>
      </c>
      <c r="AL117" s="76">
        <f>K117+P117+U117+Z117+AE117+AJ117</f>
        <v>3</v>
      </c>
    </row>
    <row r="118" spans="1:38" s="45" customFormat="1" ht="20.100000000000001" customHeight="1" x14ac:dyDescent="0.3">
      <c r="A118" s="84"/>
      <c r="B118" s="33" t="s">
        <v>116</v>
      </c>
      <c r="C118" s="33"/>
      <c r="D118" s="33"/>
      <c r="E118" s="33"/>
      <c r="F118" s="33"/>
      <c r="G118" s="33">
        <f>SUM(G115:G117)</f>
        <v>0</v>
      </c>
      <c r="H118" s="33">
        <f t="shared" ref="H118:AL118" si="48">SUM(H115:H117)</f>
        <v>0</v>
      </c>
      <c r="I118" s="33">
        <f t="shared" si="48"/>
        <v>0</v>
      </c>
      <c r="J118" s="33">
        <f t="shared" si="48"/>
        <v>0</v>
      </c>
      <c r="K118" s="33">
        <f t="shared" si="48"/>
        <v>0</v>
      </c>
      <c r="L118" s="33">
        <f t="shared" si="48"/>
        <v>0</v>
      </c>
      <c r="M118" s="33">
        <f t="shared" si="48"/>
        <v>0</v>
      </c>
      <c r="N118" s="33">
        <f t="shared" si="48"/>
        <v>0</v>
      </c>
      <c r="O118" s="33">
        <f t="shared" si="48"/>
        <v>0</v>
      </c>
      <c r="P118" s="33">
        <f t="shared" si="48"/>
        <v>0</v>
      </c>
      <c r="Q118" s="33">
        <f t="shared" si="48"/>
        <v>0</v>
      </c>
      <c r="R118" s="33">
        <f t="shared" si="48"/>
        <v>0</v>
      </c>
      <c r="S118" s="33">
        <f t="shared" si="48"/>
        <v>0</v>
      </c>
      <c r="T118" s="33">
        <f t="shared" si="48"/>
        <v>0</v>
      </c>
      <c r="U118" s="33">
        <f t="shared" si="48"/>
        <v>0</v>
      </c>
      <c r="V118" s="33">
        <f t="shared" si="48"/>
        <v>0</v>
      </c>
      <c r="W118" s="33">
        <f t="shared" si="48"/>
        <v>0</v>
      </c>
      <c r="X118" s="33">
        <f t="shared" si="48"/>
        <v>0</v>
      </c>
      <c r="Y118" s="33">
        <f t="shared" si="48"/>
        <v>0</v>
      </c>
      <c r="Z118" s="33">
        <f t="shared" si="48"/>
        <v>0</v>
      </c>
      <c r="AA118" s="33">
        <f t="shared" si="48"/>
        <v>0</v>
      </c>
      <c r="AB118" s="33">
        <f t="shared" si="48"/>
        <v>0</v>
      </c>
      <c r="AC118" s="33">
        <f t="shared" si="48"/>
        <v>45</v>
      </c>
      <c r="AD118" s="33">
        <f t="shared" si="48"/>
        <v>0</v>
      </c>
      <c r="AE118" s="33">
        <f t="shared" si="48"/>
        <v>2</v>
      </c>
      <c r="AF118" s="33">
        <f t="shared" si="48"/>
        <v>0</v>
      </c>
      <c r="AG118" s="33">
        <f t="shared" si="48"/>
        <v>0</v>
      </c>
      <c r="AH118" s="33">
        <f t="shared" si="48"/>
        <v>45</v>
      </c>
      <c r="AI118" s="33">
        <f t="shared" si="48"/>
        <v>0</v>
      </c>
      <c r="AJ118" s="33">
        <f t="shared" si="48"/>
        <v>5</v>
      </c>
      <c r="AK118" s="33">
        <f t="shared" si="48"/>
        <v>90</v>
      </c>
      <c r="AL118" s="33">
        <f t="shared" si="48"/>
        <v>7</v>
      </c>
    </row>
    <row r="119" spans="1:38" s="45" customFormat="1" ht="20.100000000000001" customHeight="1" x14ac:dyDescent="0.3">
      <c r="A119" s="189" t="s">
        <v>124</v>
      </c>
      <c r="B119" s="190"/>
      <c r="C119" s="116"/>
      <c r="D119" s="1"/>
      <c r="E119" s="1"/>
      <c r="F119" s="1"/>
      <c r="G119" s="37">
        <f t="shared" ref="G119:AL119" si="49">G106+G113+G118</f>
        <v>0</v>
      </c>
      <c r="H119" s="37">
        <f t="shared" si="49"/>
        <v>0</v>
      </c>
      <c r="I119" s="37">
        <f t="shared" si="49"/>
        <v>0</v>
      </c>
      <c r="J119" s="37">
        <f t="shared" si="49"/>
        <v>0</v>
      </c>
      <c r="K119" s="37">
        <f t="shared" si="49"/>
        <v>0</v>
      </c>
      <c r="L119" s="37">
        <f t="shared" si="49"/>
        <v>0</v>
      </c>
      <c r="M119" s="37">
        <f t="shared" si="49"/>
        <v>0</v>
      </c>
      <c r="N119" s="37">
        <f t="shared" si="49"/>
        <v>0</v>
      </c>
      <c r="O119" s="37">
        <f t="shared" si="49"/>
        <v>0</v>
      </c>
      <c r="P119" s="37">
        <f t="shared" si="49"/>
        <v>0</v>
      </c>
      <c r="Q119" s="37">
        <f t="shared" si="49"/>
        <v>64</v>
      </c>
      <c r="R119" s="37">
        <f t="shared" si="49"/>
        <v>0</v>
      </c>
      <c r="S119" s="37">
        <f t="shared" si="49"/>
        <v>86</v>
      </c>
      <c r="T119" s="37">
        <f t="shared" si="49"/>
        <v>0</v>
      </c>
      <c r="U119" s="37">
        <f t="shared" si="49"/>
        <v>8</v>
      </c>
      <c r="V119" s="37">
        <f t="shared" si="49"/>
        <v>54</v>
      </c>
      <c r="W119" s="37">
        <f t="shared" si="49"/>
        <v>0</v>
      </c>
      <c r="X119" s="37">
        <f t="shared" si="49"/>
        <v>241</v>
      </c>
      <c r="Y119" s="37">
        <f t="shared" si="49"/>
        <v>0</v>
      </c>
      <c r="Z119" s="37">
        <f t="shared" si="49"/>
        <v>16</v>
      </c>
      <c r="AA119" s="37">
        <f t="shared" si="49"/>
        <v>0</v>
      </c>
      <c r="AB119" s="37">
        <f t="shared" si="49"/>
        <v>0</v>
      </c>
      <c r="AC119" s="37">
        <f t="shared" si="49"/>
        <v>155</v>
      </c>
      <c r="AD119" s="37">
        <f t="shared" si="49"/>
        <v>0</v>
      </c>
      <c r="AE119" s="37">
        <f t="shared" si="49"/>
        <v>10</v>
      </c>
      <c r="AF119" s="37">
        <f t="shared" si="49"/>
        <v>0</v>
      </c>
      <c r="AG119" s="37">
        <f t="shared" si="49"/>
        <v>30</v>
      </c>
      <c r="AH119" s="37">
        <f t="shared" si="49"/>
        <v>120</v>
      </c>
      <c r="AI119" s="37">
        <f t="shared" si="49"/>
        <v>0</v>
      </c>
      <c r="AJ119" s="37">
        <f t="shared" si="49"/>
        <v>17</v>
      </c>
      <c r="AK119" s="37">
        <f t="shared" si="49"/>
        <v>750</v>
      </c>
      <c r="AL119" s="86">
        <f t="shared" si="49"/>
        <v>51</v>
      </c>
    </row>
    <row r="120" spans="1:38" s="107" customFormat="1" ht="35.1" customHeight="1" x14ac:dyDescent="0.3">
      <c r="A120" s="140" t="s">
        <v>126</v>
      </c>
      <c r="B120" s="141"/>
      <c r="C120" s="120"/>
      <c r="D120" s="1"/>
      <c r="E120" s="1"/>
      <c r="F120" s="1"/>
      <c r="G120" s="1">
        <f t="shared" ref="G120:AL120" si="50">G55+G119</f>
        <v>95</v>
      </c>
      <c r="H120" s="1">
        <f t="shared" si="50"/>
        <v>20</v>
      </c>
      <c r="I120" s="1">
        <f t="shared" si="50"/>
        <v>180</v>
      </c>
      <c r="J120" s="1">
        <f t="shared" si="50"/>
        <v>0</v>
      </c>
      <c r="K120" s="1">
        <f t="shared" si="50"/>
        <v>30</v>
      </c>
      <c r="L120" s="1">
        <f t="shared" si="50"/>
        <v>75</v>
      </c>
      <c r="M120" s="1">
        <f t="shared" si="50"/>
        <v>0</v>
      </c>
      <c r="N120" s="1">
        <f t="shared" si="50"/>
        <v>270</v>
      </c>
      <c r="O120" s="1">
        <f t="shared" si="50"/>
        <v>0</v>
      </c>
      <c r="P120" s="1">
        <f t="shared" si="50"/>
        <v>30</v>
      </c>
      <c r="Q120" s="1">
        <f t="shared" si="50"/>
        <v>154</v>
      </c>
      <c r="R120" s="1">
        <f t="shared" si="50"/>
        <v>0</v>
      </c>
      <c r="S120" s="1">
        <f t="shared" si="50"/>
        <v>326</v>
      </c>
      <c r="T120" s="1">
        <f t="shared" si="50"/>
        <v>0</v>
      </c>
      <c r="U120" s="1">
        <f t="shared" si="50"/>
        <v>30</v>
      </c>
      <c r="V120" s="1">
        <f t="shared" si="50"/>
        <v>114</v>
      </c>
      <c r="W120" s="1">
        <f t="shared" si="50"/>
        <v>0</v>
      </c>
      <c r="X120" s="1">
        <f t="shared" si="50"/>
        <v>391</v>
      </c>
      <c r="Y120" s="1">
        <f t="shared" si="50"/>
        <v>0</v>
      </c>
      <c r="Z120" s="1">
        <f t="shared" si="50"/>
        <v>30</v>
      </c>
      <c r="AA120" s="1">
        <f t="shared" si="50"/>
        <v>60</v>
      </c>
      <c r="AB120" s="1">
        <f t="shared" si="50"/>
        <v>0</v>
      </c>
      <c r="AC120" s="1">
        <f t="shared" si="50"/>
        <v>305</v>
      </c>
      <c r="AD120" s="1">
        <f t="shared" si="50"/>
        <v>30</v>
      </c>
      <c r="AE120" s="1">
        <f t="shared" si="50"/>
        <v>29</v>
      </c>
      <c r="AF120" s="1">
        <f t="shared" si="50"/>
        <v>30</v>
      </c>
      <c r="AG120" s="1">
        <f t="shared" si="50"/>
        <v>30</v>
      </c>
      <c r="AH120" s="1">
        <f t="shared" si="50"/>
        <v>210</v>
      </c>
      <c r="AI120" s="1">
        <f t="shared" si="50"/>
        <v>30</v>
      </c>
      <c r="AJ120" s="1">
        <f t="shared" si="50"/>
        <v>31</v>
      </c>
      <c r="AK120" s="1">
        <f t="shared" si="50"/>
        <v>2320</v>
      </c>
      <c r="AL120" s="81">
        <f t="shared" si="50"/>
        <v>180</v>
      </c>
    </row>
    <row r="121" spans="1:38" s="107" customFormat="1" ht="20.100000000000001" customHeight="1" x14ac:dyDescent="0.3">
      <c r="A121" s="134" t="s">
        <v>127</v>
      </c>
      <c r="B121" s="135"/>
      <c r="C121" s="119"/>
      <c r="D121" s="1"/>
      <c r="E121" s="1"/>
      <c r="F121" s="1"/>
      <c r="G121" s="136">
        <f>G120+H120+I120+J120</f>
        <v>295</v>
      </c>
      <c r="H121" s="136"/>
      <c r="I121" s="136"/>
      <c r="J121" s="136"/>
      <c r="K121" s="1"/>
      <c r="L121" s="136">
        <f>L120+M120+N120+O120</f>
        <v>345</v>
      </c>
      <c r="M121" s="136"/>
      <c r="N121" s="136"/>
      <c r="O121" s="136"/>
      <c r="P121" s="1"/>
      <c r="Q121" s="136">
        <f>Q120+R120+S120+T120</f>
        <v>480</v>
      </c>
      <c r="R121" s="136"/>
      <c r="S121" s="136"/>
      <c r="T121" s="136"/>
      <c r="U121" s="1"/>
      <c r="V121" s="136">
        <f>V120+W120+X120+Y120</f>
        <v>505</v>
      </c>
      <c r="W121" s="136"/>
      <c r="X121" s="136"/>
      <c r="Y121" s="136"/>
      <c r="Z121" s="1"/>
      <c r="AA121" s="136">
        <f>AA120+AB120+AC120+AD120</f>
        <v>395</v>
      </c>
      <c r="AB121" s="136"/>
      <c r="AC121" s="136"/>
      <c r="AD121" s="136"/>
      <c r="AE121" s="1"/>
      <c r="AF121" s="136">
        <f>AF120+AG120+AH120+AI120</f>
        <v>300</v>
      </c>
      <c r="AG121" s="136"/>
      <c r="AH121" s="136"/>
      <c r="AI121" s="136"/>
      <c r="AJ121" s="1"/>
      <c r="AK121" s="1">
        <f>SUM(AK59+AK120)</f>
        <v>2320</v>
      </c>
      <c r="AL121" s="81"/>
    </row>
    <row r="122" spans="1:38" s="45" customFormat="1" ht="35.1" customHeight="1" x14ac:dyDescent="0.3">
      <c r="A122" s="140" t="s">
        <v>125</v>
      </c>
      <c r="B122" s="141"/>
      <c r="C122" s="120"/>
      <c r="D122" s="1"/>
      <c r="E122" s="1"/>
      <c r="F122" s="1"/>
      <c r="G122" s="1">
        <f t="shared" ref="G122:AL122" si="51">G57+G119</f>
        <v>95</v>
      </c>
      <c r="H122" s="1">
        <f t="shared" si="51"/>
        <v>20</v>
      </c>
      <c r="I122" s="1">
        <f t="shared" si="51"/>
        <v>270</v>
      </c>
      <c r="J122" s="1">
        <f t="shared" si="51"/>
        <v>0</v>
      </c>
      <c r="K122" s="1">
        <f t="shared" si="51"/>
        <v>30</v>
      </c>
      <c r="L122" s="1">
        <f t="shared" si="51"/>
        <v>75</v>
      </c>
      <c r="M122" s="1">
        <f t="shared" si="51"/>
        <v>0</v>
      </c>
      <c r="N122" s="1">
        <f t="shared" si="51"/>
        <v>330</v>
      </c>
      <c r="O122" s="1">
        <f t="shared" si="51"/>
        <v>0</v>
      </c>
      <c r="P122" s="1">
        <f t="shared" si="51"/>
        <v>30</v>
      </c>
      <c r="Q122" s="1">
        <f t="shared" si="51"/>
        <v>154</v>
      </c>
      <c r="R122" s="1">
        <f t="shared" si="51"/>
        <v>0</v>
      </c>
      <c r="S122" s="1">
        <f t="shared" si="51"/>
        <v>326</v>
      </c>
      <c r="T122" s="1">
        <f t="shared" si="51"/>
        <v>0</v>
      </c>
      <c r="U122" s="1">
        <f t="shared" si="51"/>
        <v>30</v>
      </c>
      <c r="V122" s="1">
        <f t="shared" si="51"/>
        <v>114</v>
      </c>
      <c r="W122" s="1">
        <f t="shared" si="51"/>
        <v>0</v>
      </c>
      <c r="X122" s="1">
        <f t="shared" si="51"/>
        <v>391</v>
      </c>
      <c r="Y122" s="1">
        <f t="shared" si="51"/>
        <v>0</v>
      </c>
      <c r="Z122" s="1">
        <f t="shared" si="51"/>
        <v>30</v>
      </c>
      <c r="AA122" s="1">
        <f t="shared" si="51"/>
        <v>60</v>
      </c>
      <c r="AB122" s="1">
        <f t="shared" si="51"/>
        <v>0</v>
      </c>
      <c r="AC122" s="1">
        <f t="shared" si="51"/>
        <v>305</v>
      </c>
      <c r="AD122" s="1">
        <f t="shared" si="51"/>
        <v>30</v>
      </c>
      <c r="AE122" s="1">
        <f t="shared" si="51"/>
        <v>29</v>
      </c>
      <c r="AF122" s="1">
        <f t="shared" si="51"/>
        <v>30</v>
      </c>
      <c r="AG122" s="1">
        <f t="shared" si="51"/>
        <v>30</v>
      </c>
      <c r="AH122" s="1">
        <f t="shared" si="51"/>
        <v>210</v>
      </c>
      <c r="AI122" s="1">
        <f t="shared" si="51"/>
        <v>30</v>
      </c>
      <c r="AJ122" s="1">
        <f t="shared" si="51"/>
        <v>31</v>
      </c>
      <c r="AK122" s="1">
        <f t="shared" si="51"/>
        <v>2470</v>
      </c>
      <c r="AL122" s="81">
        <f t="shared" si="51"/>
        <v>180</v>
      </c>
    </row>
    <row r="123" spans="1:38" s="45" customFormat="1" ht="20.100000000000001" customHeight="1" x14ac:dyDescent="0.3">
      <c r="A123" s="134" t="s">
        <v>128</v>
      </c>
      <c r="B123" s="135"/>
      <c r="C123" s="119"/>
      <c r="D123" s="1"/>
      <c r="E123" s="1"/>
      <c r="F123" s="1"/>
      <c r="G123" s="136">
        <f>SUM(G122:J122)</f>
        <v>385</v>
      </c>
      <c r="H123" s="136"/>
      <c r="I123" s="136"/>
      <c r="J123" s="136"/>
      <c r="K123" s="1"/>
      <c r="L123" s="136">
        <f>SUM(L122:O122)</f>
        <v>405</v>
      </c>
      <c r="M123" s="136"/>
      <c r="N123" s="136"/>
      <c r="O123" s="136"/>
      <c r="P123" s="1"/>
      <c r="Q123" s="136">
        <f>SUM(Q122:T122)</f>
        <v>480</v>
      </c>
      <c r="R123" s="136"/>
      <c r="S123" s="136"/>
      <c r="T123" s="136"/>
      <c r="U123" s="1"/>
      <c r="V123" s="136">
        <f>SUM(V122:Y122)</f>
        <v>505</v>
      </c>
      <c r="W123" s="136"/>
      <c r="X123" s="136"/>
      <c r="Y123" s="136"/>
      <c r="Z123" s="1"/>
      <c r="AA123" s="136">
        <f>SUM(AA122:AD122)</f>
        <v>395</v>
      </c>
      <c r="AB123" s="136"/>
      <c r="AC123" s="136"/>
      <c r="AD123" s="136"/>
      <c r="AE123" s="1"/>
      <c r="AF123" s="136">
        <f>SUM(AF122:AI122)</f>
        <v>300</v>
      </c>
      <c r="AG123" s="136"/>
      <c r="AH123" s="136"/>
      <c r="AI123" s="136"/>
      <c r="AJ123" s="1"/>
      <c r="AK123" s="1">
        <f>SUM(G123+L123+Q123+V123+AA123+AF123)</f>
        <v>2470</v>
      </c>
      <c r="AL123" s="81"/>
    </row>
    <row r="124" spans="1:38" ht="20.100000000000001" customHeight="1" x14ac:dyDescent="0.3">
      <c r="A124" s="156" t="s">
        <v>123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8"/>
    </row>
    <row r="125" spans="1:38" ht="20.100000000000001" customHeight="1" x14ac:dyDescent="0.2">
      <c r="A125" s="75">
        <v>83</v>
      </c>
      <c r="B125" s="38" t="s">
        <v>232</v>
      </c>
      <c r="C125" s="126" t="s">
        <v>70</v>
      </c>
      <c r="D125" s="28"/>
      <c r="E125" s="28">
        <v>3</v>
      </c>
      <c r="F125" s="39"/>
      <c r="G125" s="16"/>
      <c r="H125" s="16"/>
      <c r="I125" s="16"/>
      <c r="J125" s="16"/>
      <c r="K125" s="16"/>
      <c r="L125" s="8"/>
      <c r="M125" s="8"/>
      <c r="N125" s="8"/>
      <c r="O125" s="8"/>
      <c r="P125" s="8"/>
      <c r="Q125" s="40"/>
      <c r="R125" s="40"/>
      <c r="S125" s="40">
        <v>30</v>
      </c>
      <c r="T125" s="40"/>
      <c r="U125" s="40">
        <v>3</v>
      </c>
      <c r="V125" s="8"/>
      <c r="W125" s="21"/>
      <c r="X125" s="21"/>
      <c r="Y125" s="21"/>
      <c r="Z125" s="21"/>
      <c r="AA125" s="18"/>
      <c r="AB125" s="18"/>
      <c r="AC125" s="18"/>
      <c r="AD125" s="18"/>
      <c r="AE125" s="18"/>
      <c r="AF125" s="8"/>
      <c r="AG125" s="8"/>
      <c r="AH125" s="8"/>
      <c r="AI125" s="8"/>
      <c r="AJ125" s="8"/>
      <c r="AK125" s="12">
        <f>G125+H125+I125+J125+L125+M125+O125+N125+Q125+R125+S125+T125+V125+W125+X125+Y125+AA125+AB125+AC125+AD125+AF125+AG125+AH125+AI125</f>
        <v>30</v>
      </c>
      <c r="AL125" s="76">
        <f>K125+P125+U125+Z125+AE125+AJ125</f>
        <v>3</v>
      </c>
    </row>
    <row r="126" spans="1:38" ht="20.100000000000001" customHeight="1" x14ac:dyDescent="0.2">
      <c r="A126" s="75">
        <v>84</v>
      </c>
      <c r="B126" s="38" t="s">
        <v>233</v>
      </c>
      <c r="C126" s="126" t="s">
        <v>71</v>
      </c>
      <c r="D126" s="28">
        <v>4</v>
      </c>
      <c r="E126" s="28"/>
      <c r="F126" s="39"/>
      <c r="G126" s="16"/>
      <c r="H126" s="16"/>
      <c r="I126" s="16"/>
      <c r="J126" s="16"/>
      <c r="K126" s="16"/>
      <c r="L126" s="8"/>
      <c r="M126" s="8"/>
      <c r="N126" s="8"/>
      <c r="O126" s="8"/>
      <c r="P126" s="8"/>
      <c r="Q126" s="40"/>
      <c r="R126" s="40"/>
      <c r="S126" s="40"/>
      <c r="T126" s="40"/>
      <c r="U126" s="40"/>
      <c r="V126" s="8"/>
      <c r="W126" s="21"/>
      <c r="X126" s="21">
        <v>30</v>
      </c>
      <c r="Y126" s="8"/>
      <c r="Z126" s="8">
        <v>4</v>
      </c>
      <c r="AA126" s="18"/>
      <c r="AB126" s="18"/>
      <c r="AC126" s="18"/>
      <c r="AD126" s="18"/>
      <c r="AE126" s="18"/>
      <c r="AF126" s="8"/>
      <c r="AG126" s="8"/>
      <c r="AH126" s="8"/>
      <c r="AI126" s="8"/>
      <c r="AJ126" s="8"/>
      <c r="AK126" s="12">
        <f>G126+H126+I126+J126+L126+M126+O126+N126+Q126+R126+S126+T126+V126+W126+X126+Y126+AA126+AB126+AC126+AD126+AF126+AG126+AH126+AI126</f>
        <v>30</v>
      </c>
      <c r="AL126" s="76">
        <f>K126+P126+U126+Z126+AE126+AJ126</f>
        <v>4</v>
      </c>
    </row>
    <row r="127" spans="1:38" ht="20.100000000000001" customHeight="1" x14ac:dyDescent="0.2">
      <c r="A127" s="75">
        <v>85</v>
      </c>
      <c r="B127" s="13" t="s">
        <v>234</v>
      </c>
      <c r="C127" s="126" t="s">
        <v>72</v>
      </c>
      <c r="D127" s="28"/>
      <c r="E127" s="28">
        <v>3</v>
      </c>
      <c r="F127" s="39"/>
      <c r="G127" s="16"/>
      <c r="H127" s="16"/>
      <c r="I127" s="16"/>
      <c r="J127" s="16"/>
      <c r="K127" s="16"/>
      <c r="L127" s="8"/>
      <c r="M127" s="8"/>
      <c r="N127" s="8"/>
      <c r="O127" s="8"/>
      <c r="P127" s="8"/>
      <c r="Q127" s="40"/>
      <c r="R127" s="40"/>
      <c r="S127" s="40">
        <v>30</v>
      </c>
      <c r="T127" s="40"/>
      <c r="U127" s="40">
        <v>3</v>
      </c>
      <c r="V127" s="8"/>
      <c r="W127" s="21"/>
      <c r="X127" s="21"/>
      <c r="Y127" s="8"/>
      <c r="Z127" s="8"/>
      <c r="AA127" s="18"/>
      <c r="AB127" s="18"/>
      <c r="AC127" s="18"/>
      <c r="AD127" s="18"/>
      <c r="AE127" s="18"/>
      <c r="AF127" s="8"/>
      <c r="AG127" s="8"/>
      <c r="AH127" s="8"/>
      <c r="AI127" s="8"/>
      <c r="AJ127" s="8"/>
      <c r="AK127" s="12">
        <f t="shared" ref="AK127:AK144" si="52">G127+H127+I127+J127+L127+M127+O127+N127+Q127+R127+S127+T127+V127+W127+X127+Y127+AA127+AB127+AC127+AD127+AF127+AG127+AH127+AI127</f>
        <v>30</v>
      </c>
      <c r="AL127" s="76">
        <f t="shared" ref="AL127:AL144" si="53">K127+P127+U127+Z127+AE127+AJ127</f>
        <v>3</v>
      </c>
    </row>
    <row r="128" spans="1:38" ht="20.100000000000001" customHeight="1" x14ac:dyDescent="0.2">
      <c r="A128" s="75">
        <v>86</v>
      </c>
      <c r="B128" s="13" t="s">
        <v>235</v>
      </c>
      <c r="C128" s="126" t="s">
        <v>73</v>
      </c>
      <c r="D128" s="28"/>
      <c r="E128" s="28">
        <v>4</v>
      </c>
      <c r="F128" s="39"/>
      <c r="G128" s="16"/>
      <c r="H128" s="16"/>
      <c r="I128" s="16"/>
      <c r="J128" s="16"/>
      <c r="K128" s="16"/>
      <c r="L128" s="8"/>
      <c r="M128" s="8"/>
      <c r="N128" s="8"/>
      <c r="O128" s="8"/>
      <c r="P128" s="8"/>
      <c r="Q128" s="40"/>
      <c r="R128" s="40"/>
      <c r="S128" s="40"/>
      <c r="T128" s="40"/>
      <c r="U128" s="40"/>
      <c r="V128" s="8"/>
      <c r="W128" s="41"/>
      <c r="X128" s="21">
        <v>30</v>
      </c>
      <c r="Y128" s="114"/>
      <c r="Z128" s="8">
        <v>3</v>
      </c>
      <c r="AA128" s="18"/>
      <c r="AB128" s="18"/>
      <c r="AC128" s="18"/>
      <c r="AD128" s="18"/>
      <c r="AE128" s="18"/>
      <c r="AF128" s="8"/>
      <c r="AG128" s="8"/>
      <c r="AH128" s="8"/>
      <c r="AI128" s="8"/>
      <c r="AJ128" s="8"/>
      <c r="AK128" s="12">
        <f t="shared" si="52"/>
        <v>30</v>
      </c>
      <c r="AL128" s="76">
        <f t="shared" si="53"/>
        <v>3</v>
      </c>
    </row>
    <row r="129" spans="1:38" ht="20.100000000000001" customHeight="1" x14ac:dyDescent="0.2">
      <c r="A129" s="75">
        <v>87</v>
      </c>
      <c r="B129" s="38" t="s">
        <v>247</v>
      </c>
      <c r="C129" s="126" t="s">
        <v>74</v>
      </c>
      <c r="D129" s="28"/>
      <c r="E129" s="39">
        <v>3</v>
      </c>
      <c r="F129" s="39"/>
      <c r="G129" s="16"/>
      <c r="H129" s="16"/>
      <c r="I129" s="16"/>
      <c r="J129" s="16"/>
      <c r="K129" s="16"/>
      <c r="L129" s="8"/>
      <c r="M129" s="8"/>
      <c r="N129" s="8"/>
      <c r="O129" s="8"/>
      <c r="P129" s="8"/>
      <c r="Q129" s="40"/>
      <c r="R129" s="40"/>
      <c r="S129" s="40">
        <v>30</v>
      </c>
      <c r="T129" s="40"/>
      <c r="U129" s="40">
        <v>2</v>
      </c>
      <c r="V129" s="8"/>
      <c r="W129" s="21"/>
      <c r="X129" s="21"/>
      <c r="Y129" s="8"/>
      <c r="Z129" s="8"/>
      <c r="AA129" s="18"/>
      <c r="AB129" s="18"/>
      <c r="AC129" s="18"/>
      <c r="AD129" s="18"/>
      <c r="AE129" s="18"/>
      <c r="AF129" s="8"/>
      <c r="AG129" s="21"/>
      <c r="AH129" s="21"/>
      <c r="AI129" s="21"/>
      <c r="AJ129" s="8"/>
      <c r="AK129" s="12">
        <f>G129+H129+I129+J129+L129+M129+O129+N129+Q129+R129+S129+T129+V129+W129+X129+Y129+AA129+AB129+AC129+AD129+AF129+AG129+AH129+AI129</f>
        <v>30</v>
      </c>
      <c r="AL129" s="76">
        <f>K129+P129+U129+Z129+AE129+AJ129</f>
        <v>2</v>
      </c>
    </row>
    <row r="130" spans="1:38" ht="20.100000000000001" customHeight="1" x14ac:dyDescent="0.2">
      <c r="A130" s="75">
        <v>88</v>
      </c>
      <c r="B130" s="38" t="s">
        <v>248</v>
      </c>
      <c r="C130" s="126" t="s">
        <v>75</v>
      </c>
      <c r="D130" s="28"/>
      <c r="E130" s="39">
        <v>4</v>
      </c>
      <c r="F130" s="39"/>
      <c r="G130" s="16"/>
      <c r="H130" s="16"/>
      <c r="I130" s="16"/>
      <c r="J130" s="16"/>
      <c r="K130" s="16"/>
      <c r="L130" s="8"/>
      <c r="M130" s="8"/>
      <c r="N130" s="8"/>
      <c r="O130" s="8"/>
      <c r="P130" s="8"/>
      <c r="Q130" s="40"/>
      <c r="R130" s="40"/>
      <c r="S130" s="40"/>
      <c r="T130" s="40"/>
      <c r="U130" s="40"/>
      <c r="V130" s="8"/>
      <c r="W130" s="21"/>
      <c r="X130" s="21">
        <v>30</v>
      </c>
      <c r="Y130" s="8"/>
      <c r="Z130" s="8">
        <v>3</v>
      </c>
      <c r="AA130" s="18"/>
      <c r="AB130" s="18"/>
      <c r="AC130" s="18"/>
      <c r="AD130" s="18"/>
      <c r="AE130" s="18"/>
      <c r="AF130" s="8"/>
      <c r="AG130" s="21"/>
      <c r="AH130" s="21"/>
      <c r="AI130" s="21"/>
      <c r="AJ130" s="8"/>
      <c r="AK130" s="12">
        <f>G130+H130+I130+J130+L130+M130+O130+N130+Q130+R130+S130+T130+V130+W130+X130+Y130+AA130+AB130+AC130+AD130+AF130+AG130+AH130+AI130</f>
        <v>30</v>
      </c>
      <c r="AL130" s="76">
        <f>K130+P130+U130+Z130+AE130+AJ130</f>
        <v>3</v>
      </c>
    </row>
    <row r="131" spans="1:38" ht="20.100000000000001" customHeight="1" x14ac:dyDescent="0.2">
      <c r="A131" s="75">
        <v>89</v>
      </c>
      <c r="B131" s="38" t="s">
        <v>249</v>
      </c>
      <c r="C131" s="126" t="s">
        <v>76</v>
      </c>
      <c r="D131" s="28"/>
      <c r="E131" s="39">
        <v>5</v>
      </c>
      <c r="F131" s="39"/>
      <c r="G131" s="16"/>
      <c r="H131" s="16"/>
      <c r="I131" s="16"/>
      <c r="J131" s="16"/>
      <c r="K131" s="16"/>
      <c r="L131" s="8"/>
      <c r="M131" s="8"/>
      <c r="N131" s="8"/>
      <c r="O131" s="8"/>
      <c r="P131" s="8"/>
      <c r="Q131" s="40"/>
      <c r="R131" s="40"/>
      <c r="S131" s="40"/>
      <c r="T131" s="40"/>
      <c r="U131" s="40"/>
      <c r="V131" s="8"/>
      <c r="W131" s="21"/>
      <c r="X131" s="21"/>
      <c r="Y131" s="8"/>
      <c r="Z131" s="8"/>
      <c r="AA131" s="18"/>
      <c r="AB131" s="18"/>
      <c r="AC131" s="18">
        <v>30</v>
      </c>
      <c r="AD131" s="18"/>
      <c r="AE131" s="18">
        <v>3</v>
      </c>
      <c r="AF131" s="8"/>
      <c r="AG131" s="21"/>
      <c r="AH131" s="21"/>
      <c r="AI131" s="21"/>
      <c r="AJ131" s="8"/>
      <c r="AK131" s="12">
        <f>G131+H131+I131+J131+L131+M131+O131+N131+Q131+R131+S131+T131+V131+W131+X131+Y131+AA131+AB131+AC131+AD131+AF131+AG131+AH131+AI131</f>
        <v>30</v>
      </c>
      <c r="AL131" s="76">
        <f>K131+P131+U131+Z131+AE131+AJ131</f>
        <v>3</v>
      </c>
    </row>
    <row r="132" spans="1:38" ht="20.100000000000001" customHeight="1" x14ac:dyDescent="0.2">
      <c r="A132" s="75">
        <v>90</v>
      </c>
      <c r="B132" s="38" t="s">
        <v>198</v>
      </c>
      <c r="C132" s="126" t="s">
        <v>77</v>
      </c>
      <c r="D132" s="28"/>
      <c r="E132" s="28">
        <v>4</v>
      </c>
      <c r="F132" s="28"/>
      <c r="G132" s="16"/>
      <c r="H132" s="16"/>
      <c r="I132" s="16"/>
      <c r="J132" s="16"/>
      <c r="K132" s="16"/>
      <c r="L132" s="8"/>
      <c r="M132" s="8"/>
      <c r="N132" s="8"/>
      <c r="O132" s="8"/>
      <c r="P132" s="8"/>
      <c r="Q132" s="40"/>
      <c r="R132" s="40"/>
      <c r="S132" s="40"/>
      <c r="T132" s="40"/>
      <c r="U132" s="40"/>
      <c r="V132" s="8"/>
      <c r="W132" s="8"/>
      <c r="X132" s="8">
        <v>15</v>
      </c>
      <c r="Y132" s="8"/>
      <c r="Z132" s="8">
        <v>1</v>
      </c>
      <c r="AA132" s="18"/>
      <c r="AB132" s="19"/>
      <c r="AC132" s="19"/>
      <c r="AD132" s="19"/>
      <c r="AE132" s="19"/>
      <c r="AF132" s="8"/>
      <c r="AG132" s="21"/>
      <c r="AH132" s="21"/>
      <c r="AI132" s="21"/>
      <c r="AJ132" s="21"/>
      <c r="AK132" s="12">
        <f>G132+H132+I132+J132+L132+M132+O132+N132+Q132+R132+S132+T132+V132+W132+X132+Y132+AA132+AB132+AC132+AD132+AF132+AG132+AH132+AI132</f>
        <v>15</v>
      </c>
      <c r="AL132" s="76">
        <f>K132+P132+U132+Z132+AE132+AJ132</f>
        <v>1</v>
      </c>
    </row>
    <row r="133" spans="1:38" ht="20.100000000000001" customHeight="1" x14ac:dyDescent="0.2">
      <c r="A133" s="75">
        <v>91</v>
      </c>
      <c r="B133" s="13" t="s">
        <v>199</v>
      </c>
      <c r="C133" s="126" t="s">
        <v>78</v>
      </c>
      <c r="D133" s="28"/>
      <c r="E133" s="28">
        <v>4</v>
      </c>
      <c r="F133" s="28"/>
      <c r="G133" s="16"/>
      <c r="H133" s="16"/>
      <c r="I133" s="16"/>
      <c r="J133" s="16"/>
      <c r="K133" s="16"/>
      <c r="L133" s="8"/>
      <c r="M133" s="8"/>
      <c r="N133" s="8"/>
      <c r="O133" s="8"/>
      <c r="P133" s="8"/>
      <c r="Q133" s="40"/>
      <c r="R133" s="40"/>
      <c r="S133" s="40"/>
      <c r="T133" s="40"/>
      <c r="U133" s="40"/>
      <c r="V133" s="8"/>
      <c r="W133" s="8"/>
      <c r="X133" s="8">
        <v>30</v>
      </c>
      <c r="Y133" s="8"/>
      <c r="Z133" s="8">
        <v>3</v>
      </c>
      <c r="AA133" s="18"/>
      <c r="AB133" s="18"/>
      <c r="AC133" s="18"/>
      <c r="AD133" s="18"/>
      <c r="AE133" s="18"/>
      <c r="AF133" s="8"/>
      <c r="AG133" s="21"/>
      <c r="AH133" s="21"/>
      <c r="AI133" s="21"/>
      <c r="AJ133" s="21"/>
      <c r="AK133" s="12">
        <f>G133+H133+I133+J133+L133+M133+O133+N133+Q133+R133+S133+T133+V133+W133+X133+Y133+AA133+AB133+AC133+AD133+AF133+AG133+AH133+AI133</f>
        <v>30</v>
      </c>
      <c r="AL133" s="76">
        <f>K133+P133+U133+Z133+AE133+AJ133</f>
        <v>3</v>
      </c>
    </row>
    <row r="134" spans="1:38" ht="20.100000000000001" customHeight="1" x14ac:dyDescent="0.2">
      <c r="A134" s="75">
        <v>92</v>
      </c>
      <c r="B134" s="133" t="s">
        <v>236</v>
      </c>
      <c r="C134" s="126" t="s">
        <v>79</v>
      </c>
      <c r="D134" s="28"/>
      <c r="E134" s="39">
        <v>4</v>
      </c>
      <c r="F134" s="39"/>
      <c r="G134" s="16"/>
      <c r="H134" s="16"/>
      <c r="I134" s="16"/>
      <c r="J134" s="16"/>
      <c r="K134" s="16"/>
      <c r="L134" s="8"/>
      <c r="M134" s="8"/>
      <c r="N134" s="8"/>
      <c r="O134" s="8"/>
      <c r="P134" s="8"/>
      <c r="Q134" s="40"/>
      <c r="R134" s="40"/>
      <c r="S134" s="40"/>
      <c r="T134" s="40"/>
      <c r="U134" s="40"/>
      <c r="V134" s="8"/>
      <c r="W134" s="21"/>
      <c r="X134" s="21">
        <v>15</v>
      </c>
      <c r="Y134" s="8"/>
      <c r="Z134" s="8">
        <v>2</v>
      </c>
      <c r="AA134" s="18"/>
      <c r="AB134" s="18"/>
      <c r="AC134" s="18"/>
      <c r="AD134" s="18"/>
      <c r="AE134" s="19"/>
      <c r="AF134" s="8"/>
      <c r="AG134" s="21"/>
      <c r="AH134" s="21"/>
      <c r="AI134" s="21"/>
      <c r="AJ134" s="8"/>
      <c r="AK134" s="12">
        <f t="shared" si="52"/>
        <v>15</v>
      </c>
      <c r="AL134" s="76">
        <f t="shared" si="53"/>
        <v>2</v>
      </c>
    </row>
    <row r="135" spans="1:38" ht="20.100000000000001" customHeight="1" x14ac:dyDescent="0.2">
      <c r="A135" s="75">
        <v>93</v>
      </c>
      <c r="B135" s="43" t="s">
        <v>237</v>
      </c>
      <c r="C135" s="126" t="s">
        <v>80</v>
      </c>
      <c r="D135" s="28"/>
      <c r="E135" s="39">
        <v>5</v>
      </c>
      <c r="F135" s="39"/>
      <c r="G135" s="16"/>
      <c r="H135" s="16"/>
      <c r="I135" s="16"/>
      <c r="J135" s="16"/>
      <c r="K135" s="16"/>
      <c r="L135" s="8"/>
      <c r="M135" s="8"/>
      <c r="N135" s="8"/>
      <c r="O135" s="8"/>
      <c r="P135" s="8"/>
      <c r="Q135" s="40"/>
      <c r="R135" s="40"/>
      <c r="S135" s="40"/>
      <c r="T135" s="40"/>
      <c r="U135" s="40"/>
      <c r="V135" s="8"/>
      <c r="W135" s="21"/>
      <c r="X135" s="21"/>
      <c r="Y135" s="21"/>
      <c r="Z135" s="21"/>
      <c r="AA135" s="18"/>
      <c r="AB135" s="18"/>
      <c r="AC135" s="18">
        <v>15</v>
      </c>
      <c r="AD135" s="18"/>
      <c r="AE135" s="19">
        <v>3</v>
      </c>
      <c r="AF135" s="8"/>
      <c r="AG135" s="21"/>
      <c r="AH135" s="21"/>
      <c r="AI135" s="21"/>
      <c r="AJ135" s="8"/>
      <c r="AK135" s="12">
        <f t="shared" ref="AK135" si="54">G135+H135+I135+J135+L135+M135+O135+N135+Q135+R135+S135+T135+V135+W135+X135+Y135+AA135+AB135+AC135+AD135+AF135+AG135+AH135+AI135</f>
        <v>15</v>
      </c>
      <c r="AL135" s="76">
        <f t="shared" ref="AL135" si="55">K135+P135+U135+Z135+AE135+AJ135</f>
        <v>3</v>
      </c>
    </row>
    <row r="136" spans="1:38" ht="20.100000000000001" customHeight="1" x14ac:dyDescent="0.2">
      <c r="A136" s="75">
        <v>94</v>
      </c>
      <c r="B136" s="43" t="s">
        <v>238</v>
      </c>
      <c r="C136" s="126" t="s">
        <v>81</v>
      </c>
      <c r="D136" s="28">
        <v>6</v>
      </c>
      <c r="E136" s="39"/>
      <c r="F136" s="39"/>
      <c r="G136" s="16"/>
      <c r="H136" s="16"/>
      <c r="I136" s="16"/>
      <c r="J136" s="16"/>
      <c r="K136" s="16"/>
      <c r="L136" s="8"/>
      <c r="M136" s="8"/>
      <c r="N136" s="8"/>
      <c r="O136" s="8"/>
      <c r="P136" s="8"/>
      <c r="Q136" s="40"/>
      <c r="R136" s="40"/>
      <c r="S136" s="40"/>
      <c r="T136" s="40"/>
      <c r="U136" s="40"/>
      <c r="V136" s="8"/>
      <c r="W136" s="21"/>
      <c r="X136" s="21"/>
      <c r="Y136" s="21"/>
      <c r="Z136" s="21"/>
      <c r="AA136" s="18"/>
      <c r="AB136" s="18"/>
      <c r="AC136" s="18"/>
      <c r="AD136" s="18"/>
      <c r="AE136" s="19"/>
      <c r="AF136" s="8"/>
      <c r="AG136" s="21"/>
      <c r="AH136" s="21">
        <v>30</v>
      </c>
      <c r="AI136" s="21"/>
      <c r="AJ136" s="8">
        <v>4</v>
      </c>
      <c r="AK136" s="12">
        <f t="shared" ref="AK136" si="56">G136+H136+I136+J136+L136+M136+O136+N136+Q136+R136+S136+T136+V136+W136+X136+Y136+AA136+AB136+AC136+AD136+AF136+AG136+AH136+AI136</f>
        <v>30</v>
      </c>
      <c r="AL136" s="76">
        <f t="shared" ref="AL136" si="57">K136+P136+U136+Z136+AE136+AJ136</f>
        <v>4</v>
      </c>
    </row>
    <row r="137" spans="1:38" ht="20.100000000000001" customHeight="1" x14ac:dyDescent="0.2">
      <c r="A137" s="75">
        <v>95</v>
      </c>
      <c r="B137" s="38" t="s">
        <v>246</v>
      </c>
      <c r="C137" s="126" t="s">
        <v>82</v>
      </c>
      <c r="D137" s="28"/>
      <c r="E137" s="39">
        <v>5</v>
      </c>
      <c r="F137" s="39"/>
      <c r="G137" s="16"/>
      <c r="H137" s="16"/>
      <c r="I137" s="16"/>
      <c r="J137" s="16"/>
      <c r="K137" s="16"/>
      <c r="L137" s="8"/>
      <c r="M137" s="8"/>
      <c r="N137" s="8"/>
      <c r="O137" s="8"/>
      <c r="P137" s="8"/>
      <c r="Q137" s="40"/>
      <c r="R137" s="40"/>
      <c r="S137" s="40"/>
      <c r="T137" s="40"/>
      <c r="U137" s="40"/>
      <c r="V137" s="8"/>
      <c r="W137" s="21"/>
      <c r="X137" s="21"/>
      <c r="Y137" s="21"/>
      <c r="Z137" s="21"/>
      <c r="AA137" s="18"/>
      <c r="AB137" s="18"/>
      <c r="AC137" s="19">
        <v>30</v>
      </c>
      <c r="AD137" s="19"/>
      <c r="AE137" s="19">
        <v>3</v>
      </c>
      <c r="AF137" s="8"/>
      <c r="AG137" s="21"/>
      <c r="AH137" s="21"/>
      <c r="AI137" s="21"/>
      <c r="AJ137" s="8"/>
      <c r="AK137" s="12">
        <f t="shared" ref="AK137" si="58">G137+H137+I137+J137+L137+M137+O137+N137+Q137+R137+S137+T137+V137+W137+X137+Y137+AA137+AB137+AC137+AD137+AF137+AG137+AH137+AI137</f>
        <v>30</v>
      </c>
      <c r="AL137" s="76">
        <f t="shared" ref="AL137" si="59">K137+P137+U137+Z137+AE137+AJ137</f>
        <v>3</v>
      </c>
    </row>
    <row r="138" spans="1:38" ht="20.100000000000001" customHeight="1" x14ac:dyDescent="0.2">
      <c r="A138" s="75">
        <v>96</v>
      </c>
      <c r="B138" s="38" t="s">
        <v>250</v>
      </c>
      <c r="C138" s="126" t="s">
        <v>83</v>
      </c>
      <c r="D138" s="28">
        <v>6</v>
      </c>
      <c r="E138" s="39"/>
      <c r="F138" s="39"/>
      <c r="G138" s="16"/>
      <c r="H138" s="16"/>
      <c r="I138" s="16"/>
      <c r="J138" s="16"/>
      <c r="K138" s="16"/>
      <c r="L138" s="8"/>
      <c r="M138" s="8"/>
      <c r="N138" s="8"/>
      <c r="O138" s="8"/>
      <c r="P138" s="8"/>
      <c r="Q138" s="40"/>
      <c r="R138" s="40"/>
      <c r="S138" s="40"/>
      <c r="T138" s="40"/>
      <c r="U138" s="40"/>
      <c r="V138" s="8"/>
      <c r="W138" s="21"/>
      <c r="X138" s="21"/>
      <c r="Y138" s="21"/>
      <c r="Z138" s="21"/>
      <c r="AA138" s="18"/>
      <c r="AB138" s="18"/>
      <c r="AC138" s="19"/>
      <c r="AD138" s="19"/>
      <c r="AE138" s="19"/>
      <c r="AF138" s="8"/>
      <c r="AG138" s="21"/>
      <c r="AH138" s="21">
        <v>30</v>
      </c>
      <c r="AI138" s="21"/>
      <c r="AJ138" s="8">
        <v>4</v>
      </c>
      <c r="AK138" s="12">
        <f t="shared" si="52"/>
        <v>30</v>
      </c>
      <c r="AL138" s="76">
        <f t="shared" si="53"/>
        <v>4</v>
      </c>
    </row>
    <row r="139" spans="1:38" ht="20.100000000000001" customHeight="1" x14ac:dyDescent="0.2">
      <c r="A139" s="169">
        <v>97</v>
      </c>
      <c r="B139" s="15" t="s">
        <v>200</v>
      </c>
      <c r="C139" s="126" t="s">
        <v>84</v>
      </c>
      <c r="D139" s="28"/>
      <c r="E139" s="171">
        <v>5</v>
      </c>
      <c r="F139" s="28"/>
      <c r="G139" s="16"/>
      <c r="H139" s="16"/>
      <c r="I139" s="16"/>
      <c r="J139" s="16"/>
      <c r="K139" s="16"/>
      <c r="L139" s="8"/>
      <c r="M139" s="8"/>
      <c r="N139" s="8"/>
      <c r="O139" s="8"/>
      <c r="P139" s="8"/>
      <c r="Q139" s="40"/>
      <c r="R139" s="40"/>
      <c r="S139" s="40"/>
      <c r="T139" s="40"/>
      <c r="U139" s="40"/>
      <c r="V139" s="8"/>
      <c r="W139" s="8"/>
      <c r="X139" s="8"/>
      <c r="Y139" s="8"/>
      <c r="Z139" s="8"/>
      <c r="AA139" s="18"/>
      <c r="AB139" s="18"/>
      <c r="AC139" s="177">
        <v>30</v>
      </c>
      <c r="AD139" s="18"/>
      <c r="AE139" s="177">
        <v>3</v>
      </c>
      <c r="AF139" s="8"/>
      <c r="AG139" s="8"/>
      <c r="AH139" s="21"/>
      <c r="AI139" s="21"/>
      <c r="AJ139" s="21"/>
      <c r="AK139" s="173">
        <f>G139+H139+I139+J139+L139+M139+O139+N139+Q139+R139+S139+T139+V139+W139+X139+Y139+AA139+AB139+AC139+AD139+AF139+AG139+AH139+AI139</f>
        <v>30</v>
      </c>
      <c r="AL139" s="175">
        <f>K139+P139+U139+Z139+AE139+AJ139</f>
        <v>3</v>
      </c>
    </row>
    <row r="140" spans="1:38" ht="20.100000000000001" customHeight="1" x14ac:dyDescent="0.2">
      <c r="A140" s="170"/>
      <c r="B140" s="15" t="s">
        <v>201</v>
      </c>
      <c r="C140" s="126" t="s">
        <v>85</v>
      </c>
      <c r="D140" s="28"/>
      <c r="E140" s="172"/>
      <c r="F140" s="28"/>
      <c r="G140" s="16"/>
      <c r="H140" s="16"/>
      <c r="I140" s="16"/>
      <c r="J140" s="16"/>
      <c r="K140" s="16"/>
      <c r="L140" s="8"/>
      <c r="M140" s="8"/>
      <c r="N140" s="8"/>
      <c r="O140" s="8"/>
      <c r="P140" s="8"/>
      <c r="Q140" s="40"/>
      <c r="R140" s="40"/>
      <c r="S140" s="40"/>
      <c r="T140" s="40"/>
      <c r="U140" s="40"/>
      <c r="V140" s="8"/>
      <c r="W140" s="8"/>
      <c r="X140" s="8"/>
      <c r="Y140" s="8"/>
      <c r="Z140" s="8"/>
      <c r="AA140" s="18"/>
      <c r="AB140" s="18"/>
      <c r="AC140" s="178"/>
      <c r="AD140" s="18"/>
      <c r="AE140" s="178"/>
      <c r="AF140" s="8"/>
      <c r="AG140" s="8"/>
      <c r="AH140" s="8"/>
      <c r="AI140" s="8"/>
      <c r="AJ140" s="8"/>
      <c r="AK140" s="174"/>
      <c r="AL140" s="176"/>
    </row>
    <row r="141" spans="1:38" ht="20.100000000000001" customHeight="1" x14ac:dyDescent="0.2">
      <c r="A141" s="169">
        <v>98</v>
      </c>
      <c r="B141" s="15" t="s">
        <v>202</v>
      </c>
      <c r="C141" s="126" t="s">
        <v>86</v>
      </c>
      <c r="D141" s="28"/>
      <c r="E141" s="171">
        <v>6</v>
      </c>
      <c r="F141" s="28"/>
      <c r="G141" s="16"/>
      <c r="H141" s="16"/>
      <c r="I141" s="16"/>
      <c r="J141" s="16"/>
      <c r="K141" s="16"/>
      <c r="L141" s="8"/>
      <c r="M141" s="8"/>
      <c r="N141" s="8"/>
      <c r="O141" s="8"/>
      <c r="P141" s="8"/>
      <c r="Q141" s="40"/>
      <c r="R141" s="40"/>
      <c r="S141" s="40"/>
      <c r="T141" s="40"/>
      <c r="U141" s="40"/>
      <c r="V141" s="8"/>
      <c r="W141" s="8"/>
      <c r="X141" s="21"/>
      <c r="Y141" s="21"/>
      <c r="Z141" s="21"/>
      <c r="AA141" s="18"/>
      <c r="AB141" s="18"/>
      <c r="AC141" s="18"/>
      <c r="AD141" s="18"/>
      <c r="AE141" s="18"/>
      <c r="AF141" s="8"/>
      <c r="AG141" s="8"/>
      <c r="AH141" s="182">
        <v>30</v>
      </c>
      <c r="AI141" s="8"/>
      <c r="AJ141" s="182">
        <v>3</v>
      </c>
      <c r="AK141" s="173">
        <f>G141+H141+I141+J141+L141+M141+O141+N141+Q141+R141+S141+T141+V141+W141+X141+Y141+AA141+AB141+AC141+AD141+AF141+AG141+AH141+AI141</f>
        <v>30</v>
      </c>
      <c r="AL141" s="175">
        <f>K141+P141+U141+Z141+AE141+AJ141</f>
        <v>3</v>
      </c>
    </row>
    <row r="142" spans="1:38" s="45" customFormat="1" ht="20.100000000000001" customHeight="1" x14ac:dyDescent="0.2">
      <c r="A142" s="170"/>
      <c r="B142" s="15" t="s">
        <v>203</v>
      </c>
      <c r="C142" s="126" t="s">
        <v>87</v>
      </c>
      <c r="D142" s="28"/>
      <c r="E142" s="172"/>
      <c r="F142" s="28"/>
      <c r="G142" s="16"/>
      <c r="H142" s="16"/>
      <c r="I142" s="16"/>
      <c r="J142" s="16"/>
      <c r="K142" s="16"/>
      <c r="L142" s="8"/>
      <c r="M142" s="8"/>
      <c r="N142" s="8"/>
      <c r="O142" s="8"/>
      <c r="P142" s="8"/>
      <c r="Q142" s="40"/>
      <c r="R142" s="40"/>
      <c r="S142" s="40"/>
      <c r="T142" s="40"/>
      <c r="U142" s="40"/>
      <c r="V142" s="8"/>
      <c r="W142" s="8"/>
      <c r="X142" s="21"/>
      <c r="Y142" s="21"/>
      <c r="Z142" s="21"/>
      <c r="AA142" s="18"/>
      <c r="AB142" s="18"/>
      <c r="AC142" s="18"/>
      <c r="AD142" s="18"/>
      <c r="AE142" s="18"/>
      <c r="AF142" s="8"/>
      <c r="AG142" s="8"/>
      <c r="AH142" s="183"/>
      <c r="AI142" s="8"/>
      <c r="AJ142" s="183"/>
      <c r="AK142" s="174"/>
      <c r="AL142" s="176"/>
    </row>
    <row r="143" spans="1:38" ht="20.100000000000001" customHeight="1" x14ac:dyDescent="0.3">
      <c r="A143" s="75">
        <v>99</v>
      </c>
      <c r="B143" s="132" t="s">
        <v>204</v>
      </c>
      <c r="C143" s="124"/>
      <c r="D143" s="28"/>
      <c r="E143" s="28">
        <v>6</v>
      </c>
      <c r="F143" s="28"/>
      <c r="G143" s="16"/>
      <c r="H143" s="16"/>
      <c r="I143" s="16"/>
      <c r="J143" s="16"/>
      <c r="K143" s="16"/>
      <c r="L143" s="8"/>
      <c r="M143" s="8"/>
      <c r="N143" s="8"/>
      <c r="O143" s="8"/>
      <c r="P143" s="8"/>
      <c r="Q143" s="40"/>
      <c r="R143" s="40"/>
      <c r="S143" s="40"/>
      <c r="T143" s="40"/>
      <c r="U143" s="40"/>
      <c r="V143" s="8"/>
      <c r="W143" s="8"/>
      <c r="X143" s="8"/>
      <c r="Y143" s="8"/>
      <c r="Z143" s="8"/>
      <c r="AA143" s="18"/>
      <c r="AB143" s="18"/>
      <c r="AC143" s="18"/>
      <c r="AD143" s="18"/>
      <c r="AE143" s="18"/>
      <c r="AF143" s="8">
        <v>30</v>
      </c>
      <c r="AG143" s="8"/>
      <c r="AH143" s="8"/>
      <c r="AI143" s="8"/>
      <c r="AJ143" s="8">
        <v>2</v>
      </c>
      <c r="AK143" s="12">
        <f>G143+H143+I143+J143+L143+M143+O143+N143+Q143+R143+S143+T143+V143+W143+X143+Y143+AA143+AB143+AC143+AD143+AF143+AG143+AH143+AI143</f>
        <v>30</v>
      </c>
      <c r="AL143" s="76">
        <f>K143+P143+U143+Z143+AE143+AJ143</f>
        <v>2</v>
      </c>
    </row>
    <row r="144" spans="1:38" s="45" customFormat="1" ht="20.100000000000001" customHeight="1" x14ac:dyDescent="0.3">
      <c r="A144" s="75">
        <v>100</v>
      </c>
      <c r="B144" s="13" t="s">
        <v>205</v>
      </c>
      <c r="C144" s="13"/>
      <c r="D144" s="28"/>
      <c r="E144" s="28">
        <v>6</v>
      </c>
      <c r="F144" s="28"/>
      <c r="G144" s="16"/>
      <c r="H144" s="16"/>
      <c r="I144" s="16"/>
      <c r="J144" s="16"/>
      <c r="K144" s="16"/>
      <c r="L144" s="8"/>
      <c r="M144" s="8"/>
      <c r="N144" s="8"/>
      <c r="O144" s="8"/>
      <c r="P144" s="8"/>
      <c r="Q144" s="40"/>
      <c r="R144" s="40"/>
      <c r="S144" s="40"/>
      <c r="T144" s="40"/>
      <c r="U144" s="40"/>
      <c r="V144" s="8"/>
      <c r="W144" s="8"/>
      <c r="X144" s="8"/>
      <c r="Y144" s="8"/>
      <c r="Z144" s="8"/>
      <c r="AA144" s="18"/>
      <c r="AB144" s="18"/>
      <c r="AC144" s="18"/>
      <c r="AD144" s="18"/>
      <c r="AE144" s="18"/>
      <c r="AF144" s="8"/>
      <c r="AG144" s="21"/>
      <c r="AH144" s="8"/>
      <c r="AI144" s="8"/>
      <c r="AJ144" s="8">
        <v>2</v>
      </c>
      <c r="AK144" s="12">
        <f t="shared" si="52"/>
        <v>0</v>
      </c>
      <c r="AL144" s="76">
        <f t="shared" si="53"/>
        <v>2</v>
      </c>
    </row>
    <row r="145" spans="1:38" s="45" customFormat="1" ht="20.100000000000001" customHeight="1" x14ac:dyDescent="0.3">
      <c r="A145" s="87"/>
      <c r="B145" s="51" t="s">
        <v>116</v>
      </c>
      <c r="C145" s="51"/>
      <c r="D145" s="71"/>
      <c r="E145" s="71"/>
      <c r="F145" s="71"/>
      <c r="G145" s="44">
        <f t="shared" ref="G145:AL145" si="60">SUM(G125:G144)</f>
        <v>0</v>
      </c>
      <c r="H145" s="44">
        <f t="shared" si="60"/>
        <v>0</v>
      </c>
      <c r="I145" s="44">
        <f t="shared" si="60"/>
        <v>0</v>
      </c>
      <c r="J145" s="44">
        <f t="shared" si="60"/>
        <v>0</v>
      </c>
      <c r="K145" s="44">
        <f t="shared" si="60"/>
        <v>0</v>
      </c>
      <c r="L145" s="44">
        <f t="shared" si="60"/>
        <v>0</v>
      </c>
      <c r="M145" s="44">
        <f t="shared" si="60"/>
        <v>0</v>
      </c>
      <c r="N145" s="44">
        <f t="shared" si="60"/>
        <v>0</v>
      </c>
      <c r="O145" s="44">
        <f t="shared" si="60"/>
        <v>0</v>
      </c>
      <c r="P145" s="44">
        <f t="shared" si="60"/>
        <v>0</v>
      </c>
      <c r="Q145" s="44">
        <f t="shared" si="60"/>
        <v>0</v>
      </c>
      <c r="R145" s="44">
        <f t="shared" si="60"/>
        <v>0</v>
      </c>
      <c r="S145" s="44">
        <f t="shared" si="60"/>
        <v>90</v>
      </c>
      <c r="T145" s="44">
        <f t="shared" si="60"/>
        <v>0</v>
      </c>
      <c r="U145" s="44">
        <f t="shared" si="60"/>
        <v>8</v>
      </c>
      <c r="V145" s="44">
        <f t="shared" si="60"/>
        <v>0</v>
      </c>
      <c r="W145" s="44">
        <f t="shared" si="60"/>
        <v>0</v>
      </c>
      <c r="X145" s="44">
        <f t="shared" si="60"/>
        <v>150</v>
      </c>
      <c r="Y145" s="44">
        <f t="shared" si="60"/>
        <v>0</v>
      </c>
      <c r="Z145" s="44">
        <f t="shared" si="60"/>
        <v>16</v>
      </c>
      <c r="AA145" s="44">
        <f t="shared" si="60"/>
        <v>0</v>
      </c>
      <c r="AB145" s="44">
        <f t="shared" si="60"/>
        <v>0</v>
      </c>
      <c r="AC145" s="44">
        <f t="shared" si="60"/>
        <v>105</v>
      </c>
      <c r="AD145" s="44">
        <f t="shared" si="60"/>
        <v>0</v>
      </c>
      <c r="AE145" s="44">
        <f t="shared" si="60"/>
        <v>12</v>
      </c>
      <c r="AF145" s="44">
        <f t="shared" si="60"/>
        <v>30</v>
      </c>
      <c r="AG145" s="44">
        <f t="shared" si="60"/>
        <v>0</v>
      </c>
      <c r="AH145" s="44">
        <f t="shared" si="60"/>
        <v>90</v>
      </c>
      <c r="AI145" s="44">
        <f t="shared" si="60"/>
        <v>0</v>
      </c>
      <c r="AJ145" s="44">
        <f t="shared" si="60"/>
        <v>15</v>
      </c>
      <c r="AK145" s="44">
        <f>SUM(AK125:AK144)</f>
        <v>465</v>
      </c>
      <c r="AL145" s="88">
        <f t="shared" si="60"/>
        <v>51</v>
      </c>
    </row>
    <row r="146" spans="1:38" s="108" customFormat="1" ht="20.100000000000001" customHeight="1" x14ac:dyDescent="0.3">
      <c r="A146" s="140" t="s">
        <v>129</v>
      </c>
      <c r="B146" s="141"/>
      <c r="C146" s="120"/>
      <c r="D146" s="39"/>
      <c r="E146" s="39"/>
      <c r="F146" s="39"/>
      <c r="G146" s="27">
        <f t="shared" ref="G146:AL146" si="61">SUM(G55+G145)</f>
        <v>95</v>
      </c>
      <c r="H146" s="27">
        <f t="shared" si="61"/>
        <v>20</v>
      </c>
      <c r="I146" s="27">
        <f t="shared" si="61"/>
        <v>180</v>
      </c>
      <c r="J146" s="27">
        <f t="shared" si="61"/>
        <v>0</v>
      </c>
      <c r="K146" s="27">
        <f t="shared" si="61"/>
        <v>30</v>
      </c>
      <c r="L146" s="27">
        <f t="shared" si="61"/>
        <v>75</v>
      </c>
      <c r="M146" s="27">
        <f t="shared" si="61"/>
        <v>0</v>
      </c>
      <c r="N146" s="27">
        <f t="shared" si="61"/>
        <v>270</v>
      </c>
      <c r="O146" s="27">
        <f t="shared" si="61"/>
        <v>0</v>
      </c>
      <c r="P146" s="27">
        <f t="shared" si="61"/>
        <v>30</v>
      </c>
      <c r="Q146" s="27">
        <f t="shared" si="61"/>
        <v>90</v>
      </c>
      <c r="R146" s="27">
        <f t="shared" si="61"/>
        <v>0</v>
      </c>
      <c r="S146" s="27">
        <f t="shared" si="61"/>
        <v>330</v>
      </c>
      <c r="T146" s="27">
        <f t="shared" si="61"/>
        <v>0</v>
      </c>
      <c r="U146" s="27">
        <f t="shared" si="61"/>
        <v>30</v>
      </c>
      <c r="V146" s="27">
        <f t="shared" si="61"/>
        <v>60</v>
      </c>
      <c r="W146" s="27">
        <f t="shared" si="61"/>
        <v>0</v>
      </c>
      <c r="X146" s="27">
        <f t="shared" si="61"/>
        <v>300</v>
      </c>
      <c r="Y146" s="27">
        <f t="shared" si="61"/>
        <v>0</v>
      </c>
      <c r="Z146" s="27">
        <f t="shared" si="61"/>
        <v>30</v>
      </c>
      <c r="AA146" s="27">
        <f t="shared" si="61"/>
        <v>60</v>
      </c>
      <c r="AB146" s="27">
        <f t="shared" si="61"/>
        <v>0</v>
      </c>
      <c r="AC146" s="27">
        <f t="shared" si="61"/>
        <v>255</v>
      </c>
      <c r="AD146" s="27">
        <f t="shared" si="61"/>
        <v>30</v>
      </c>
      <c r="AE146" s="27">
        <f t="shared" si="61"/>
        <v>31</v>
      </c>
      <c r="AF146" s="27">
        <f t="shared" si="61"/>
        <v>60</v>
      </c>
      <c r="AG146" s="27">
        <f t="shared" si="61"/>
        <v>0</v>
      </c>
      <c r="AH146" s="27">
        <f t="shared" si="61"/>
        <v>180</v>
      </c>
      <c r="AI146" s="27">
        <f t="shared" si="61"/>
        <v>30</v>
      </c>
      <c r="AJ146" s="27">
        <f t="shared" si="61"/>
        <v>29</v>
      </c>
      <c r="AK146" s="27">
        <f t="shared" si="61"/>
        <v>2035</v>
      </c>
      <c r="AL146" s="77">
        <f t="shared" si="61"/>
        <v>180</v>
      </c>
    </row>
    <row r="147" spans="1:38" s="108" customFormat="1" ht="20.100000000000001" customHeight="1" x14ac:dyDescent="0.3">
      <c r="A147" s="142" t="s">
        <v>114</v>
      </c>
      <c r="B147" s="143"/>
      <c r="C147" s="121"/>
      <c r="D147" s="30"/>
      <c r="E147" s="39"/>
      <c r="F147" s="39"/>
      <c r="G147" s="199">
        <f>SUM(G146:J146)</f>
        <v>295</v>
      </c>
      <c r="H147" s="199"/>
      <c r="I147" s="199"/>
      <c r="J147" s="199"/>
      <c r="K147" s="27"/>
      <c r="L147" s="199">
        <f>SUM(L146:O146)</f>
        <v>345</v>
      </c>
      <c r="M147" s="199"/>
      <c r="N147" s="199"/>
      <c r="O147" s="199"/>
      <c r="P147" s="27"/>
      <c r="Q147" s="199">
        <f>SUM(Q146:T146)</f>
        <v>420</v>
      </c>
      <c r="R147" s="199"/>
      <c r="S147" s="199"/>
      <c r="T147" s="199"/>
      <c r="U147" s="27"/>
      <c r="V147" s="199">
        <f>SUM(V146:Y146)</f>
        <v>360</v>
      </c>
      <c r="W147" s="199"/>
      <c r="X147" s="199"/>
      <c r="Y147" s="199"/>
      <c r="Z147" s="27"/>
      <c r="AA147" s="199">
        <f>SUM(AA146:AD146)</f>
        <v>345</v>
      </c>
      <c r="AB147" s="199"/>
      <c r="AC147" s="199"/>
      <c r="AD147" s="199"/>
      <c r="AE147" s="27"/>
      <c r="AF147" s="199">
        <f>SUM(AF146:AI146)</f>
        <v>270</v>
      </c>
      <c r="AG147" s="199"/>
      <c r="AH147" s="199"/>
      <c r="AI147" s="199"/>
      <c r="AJ147" s="27"/>
      <c r="AK147" s="27">
        <f>SUM(G147+L147+Q147+V147+AA147+AF147)</f>
        <v>2035</v>
      </c>
      <c r="AL147" s="77"/>
    </row>
    <row r="148" spans="1:38" s="45" customFormat="1" ht="20.100000000000001" customHeight="1" x14ac:dyDescent="0.3">
      <c r="A148" s="140" t="s">
        <v>130</v>
      </c>
      <c r="B148" s="141"/>
      <c r="C148" s="120"/>
      <c r="D148" s="28"/>
      <c r="E148" s="28"/>
      <c r="F148" s="28"/>
      <c r="G148" s="1">
        <f t="shared" ref="G148:AL148" si="62">G57+G145</f>
        <v>95</v>
      </c>
      <c r="H148" s="1">
        <f t="shared" si="62"/>
        <v>20</v>
      </c>
      <c r="I148" s="1">
        <f t="shared" si="62"/>
        <v>270</v>
      </c>
      <c r="J148" s="1">
        <f t="shared" si="62"/>
        <v>0</v>
      </c>
      <c r="K148" s="1">
        <f t="shared" si="62"/>
        <v>30</v>
      </c>
      <c r="L148" s="1">
        <f t="shared" si="62"/>
        <v>75</v>
      </c>
      <c r="M148" s="1">
        <f t="shared" si="62"/>
        <v>0</v>
      </c>
      <c r="N148" s="1">
        <f t="shared" si="62"/>
        <v>330</v>
      </c>
      <c r="O148" s="1">
        <f t="shared" si="62"/>
        <v>0</v>
      </c>
      <c r="P148" s="1">
        <f t="shared" si="62"/>
        <v>30</v>
      </c>
      <c r="Q148" s="1">
        <f t="shared" si="62"/>
        <v>90</v>
      </c>
      <c r="R148" s="1">
        <f t="shared" si="62"/>
        <v>0</v>
      </c>
      <c r="S148" s="1">
        <f t="shared" si="62"/>
        <v>330</v>
      </c>
      <c r="T148" s="1">
        <f t="shared" si="62"/>
        <v>0</v>
      </c>
      <c r="U148" s="1">
        <f t="shared" si="62"/>
        <v>30</v>
      </c>
      <c r="V148" s="1">
        <f t="shared" si="62"/>
        <v>60</v>
      </c>
      <c r="W148" s="1">
        <f t="shared" si="62"/>
        <v>0</v>
      </c>
      <c r="X148" s="1">
        <f t="shared" si="62"/>
        <v>300</v>
      </c>
      <c r="Y148" s="1">
        <f t="shared" si="62"/>
        <v>0</v>
      </c>
      <c r="Z148" s="1">
        <f t="shared" si="62"/>
        <v>30</v>
      </c>
      <c r="AA148" s="1">
        <f t="shared" si="62"/>
        <v>60</v>
      </c>
      <c r="AB148" s="1">
        <f t="shared" si="62"/>
        <v>0</v>
      </c>
      <c r="AC148" s="1">
        <f t="shared" si="62"/>
        <v>255</v>
      </c>
      <c r="AD148" s="1">
        <f t="shared" si="62"/>
        <v>30</v>
      </c>
      <c r="AE148" s="1">
        <f t="shared" si="62"/>
        <v>31</v>
      </c>
      <c r="AF148" s="1">
        <f t="shared" si="62"/>
        <v>60</v>
      </c>
      <c r="AG148" s="1">
        <f t="shared" si="62"/>
        <v>0</v>
      </c>
      <c r="AH148" s="1">
        <f t="shared" si="62"/>
        <v>180</v>
      </c>
      <c r="AI148" s="1">
        <f t="shared" si="62"/>
        <v>30</v>
      </c>
      <c r="AJ148" s="1">
        <f t="shared" si="62"/>
        <v>29</v>
      </c>
      <c r="AK148" s="1">
        <f t="shared" si="62"/>
        <v>2185</v>
      </c>
      <c r="AL148" s="81">
        <f t="shared" si="62"/>
        <v>180</v>
      </c>
    </row>
    <row r="149" spans="1:38" s="45" customFormat="1" ht="20.100000000000001" customHeight="1" thickBot="1" x14ac:dyDescent="0.35">
      <c r="A149" s="167" t="s">
        <v>115</v>
      </c>
      <c r="B149" s="168"/>
      <c r="C149" s="118"/>
      <c r="D149" s="109"/>
      <c r="E149" s="109"/>
      <c r="F149" s="109"/>
      <c r="G149" s="181">
        <f>G148+H148+I148+J148</f>
        <v>385</v>
      </c>
      <c r="H149" s="181"/>
      <c r="I149" s="181"/>
      <c r="J149" s="181"/>
      <c r="K149" s="110"/>
      <c r="L149" s="181">
        <f>L148+M148+N148+O148</f>
        <v>405</v>
      </c>
      <c r="M149" s="181"/>
      <c r="N149" s="181"/>
      <c r="O149" s="181"/>
      <c r="P149" s="110"/>
      <c r="Q149" s="181">
        <f>Q148+R148+S148+T148</f>
        <v>420</v>
      </c>
      <c r="R149" s="181"/>
      <c r="S149" s="181"/>
      <c r="T149" s="181"/>
      <c r="U149" s="110"/>
      <c r="V149" s="181">
        <f>V148+W148+X148+Y148</f>
        <v>360</v>
      </c>
      <c r="W149" s="181"/>
      <c r="X149" s="181"/>
      <c r="Y149" s="181"/>
      <c r="Z149" s="110"/>
      <c r="AA149" s="181">
        <f>AA148+AB148+AC148+AD148</f>
        <v>345</v>
      </c>
      <c r="AB149" s="181"/>
      <c r="AC149" s="181"/>
      <c r="AD149" s="181"/>
      <c r="AE149" s="110"/>
      <c r="AF149" s="181">
        <f>AF148+AG148+AH148+AI148</f>
        <v>270</v>
      </c>
      <c r="AG149" s="181"/>
      <c r="AH149" s="181"/>
      <c r="AI149" s="181"/>
      <c r="AJ149" s="110"/>
      <c r="AK149" s="110">
        <f>G149+L149+Q149+V149+AA149+AF149</f>
        <v>2185</v>
      </c>
      <c r="AL149" s="111"/>
    </row>
    <row r="150" spans="1:38" ht="20.100000000000001" customHeight="1" x14ac:dyDescent="0.3">
      <c r="A150" s="56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4"/>
      <c r="AH150" s="54"/>
      <c r="AI150" s="54"/>
      <c r="AJ150" s="54"/>
      <c r="AK150" s="54"/>
      <c r="AL150" s="54"/>
    </row>
    <row r="151" spans="1:38" ht="20.100000000000001" customHeight="1" x14ac:dyDescent="0.3">
      <c r="A151" s="56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4"/>
      <c r="AH151" s="54"/>
      <c r="AI151" s="54"/>
      <c r="AJ151" s="54"/>
      <c r="AK151" s="54"/>
      <c r="AL151" s="54"/>
    </row>
    <row r="152" spans="1:38" s="53" customFormat="1" ht="20.100000000000001" customHeight="1" x14ac:dyDescent="0.3">
      <c r="A152" s="56"/>
      <c r="B152" s="55"/>
      <c r="C152" s="55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4"/>
      <c r="AH152" s="54"/>
      <c r="AI152" s="54"/>
      <c r="AJ152" s="54"/>
      <c r="AK152" s="54"/>
      <c r="AL152" s="54"/>
    </row>
    <row r="153" spans="1:38" ht="20.100000000000001" customHeight="1" x14ac:dyDescent="0.3">
      <c r="A153" s="56"/>
      <c r="B153" s="52"/>
      <c r="C153" s="52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</row>
    <row r="154" spans="1:38" s="45" customFormat="1" ht="20.100000000000001" customHeight="1" x14ac:dyDescent="0.3">
      <c r="A154" s="56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</row>
    <row r="155" spans="1:38" s="45" customFormat="1" ht="20.100000000000001" customHeight="1" x14ac:dyDescent="0.3">
      <c r="A155" s="56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</row>
    <row r="156" spans="1:38" s="45" customFormat="1" ht="20.100000000000001" customHeight="1" x14ac:dyDescent="0.3">
      <c r="A156" s="5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</row>
    <row r="157" spans="1:38" s="45" customFormat="1" ht="20.100000000000001" customHeight="1" x14ac:dyDescent="0.3">
      <c r="A157" s="56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</row>
    <row r="158" spans="1:38" s="45" customFormat="1" ht="20.100000000000001" customHeight="1" x14ac:dyDescent="0.3">
      <c r="A158" s="56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</row>
    <row r="159" spans="1:38" s="45" customFormat="1" ht="20.100000000000001" customHeight="1" x14ac:dyDescent="0.3">
      <c r="A159" s="56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</row>
    <row r="160" spans="1:38" s="45" customFormat="1" ht="20.100000000000001" customHeight="1" x14ac:dyDescent="0.3">
      <c r="A160" s="56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</row>
    <row r="161" spans="1:227" s="45" customFormat="1" ht="20.100000000000001" customHeight="1" x14ac:dyDescent="0.3">
      <c r="A161" s="56"/>
      <c r="B161" s="113"/>
      <c r="C161" s="113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</row>
    <row r="162" spans="1:227" s="45" customFormat="1" ht="20.100000000000001" customHeight="1" x14ac:dyDescent="0.3">
      <c r="A162" s="56"/>
      <c r="B162" s="113"/>
      <c r="C162" s="113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</row>
    <row r="163" spans="1:227" s="45" customFormat="1" ht="20.100000000000001" customHeight="1" x14ac:dyDescent="0.3">
      <c r="A163" s="56"/>
      <c r="B163" s="52" t="s">
        <v>132</v>
      </c>
      <c r="C163" s="52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</row>
    <row r="164" spans="1:227" ht="20.100000000000001" customHeight="1" x14ac:dyDescent="0.3">
      <c r="A164" s="56"/>
      <c r="B164" s="127" t="s">
        <v>133</v>
      </c>
      <c r="C164" s="52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</row>
    <row r="165" spans="1:227" s="45" customFormat="1" ht="20.100000000000001" customHeight="1" x14ac:dyDescent="0.3">
      <c r="A165" s="56"/>
      <c r="B165" s="52" t="s">
        <v>134</v>
      </c>
      <c r="C165" s="52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</row>
    <row r="166" spans="1:227" s="45" customFormat="1" ht="20.100000000000001" customHeight="1" x14ac:dyDescent="0.3">
      <c r="A166" s="56"/>
      <c r="B166" s="52"/>
      <c r="C166" s="52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</row>
    <row r="167" spans="1:227" s="45" customFormat="1" ht="20.100000000000001" customHeight="1" x14ac:dyDescent="0.3">
      <c r="A167" s="144" t="s">
        <v>135</v>
      </c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6"/>
    </row>
    <row r="168" spans="1:227" s="45" customFormat="1" ht="20.100000000000001" customHeight="1" thickBot="1" x14ac:dyDescent="0.35">
      <c r="A168" s="56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80"/>
      <c r="AE168" s="180"/>
      <c r="AF168" s="180"/>
      <c r="AG168" s="46"/>
      <c r="AH168" s="46"/>
      <c r="AI168" s="46"/>
      <c r="AJ168" s="46"/>
      <c r="AK168" s="46"/>
      <c r="AL168" s="46"/>
    </row>
    <row r="169" spans="1:227" s="45" customFormat="1" ht="20.100000000000001" customHeight="1" x14ac:dyDescent="0.3">
      <c r="A169" s="73">
        <v>1</v>
      </c>
      <c r="B169" s="89" t="s">
        <v>206</v>
      </c>
      <c r="C169" s="89"/>
      <c r="D169" s="90">
        <v>2</v>
      </c>
      <c r="E169" s="90">
        <v>1</v>
      </c>
      <c r="F169" s="90"/>
      <c r="G169" s="91"/>
      <c r="H169" s="91"/>
      <c r="I169" s="91">
        <v>120</v>
      </c>
      <c r="J169" s="91"/>
      <c r="K169" s="91">
        <v>14</v>
      </c>
      <c r="L169" s="92"/>
      <c r="M169" s="92"/>
      <c r="N169" s="92"/>
      <c r="O169" s="92"/>
      <c r="P169" s="92"/>
      <c r="Q169" s="93"/>
      <c r="R169" s="93"/>
      <c r="S169" s="93"/>
      <c r="T169" s="93"/>
      <c r="U169" s="93"/>
      <c r="V169" s="74"/>
      <c r="W169" s="74"/>
      <c r="X169" s="74"/>
      <c r="Y169" s="74"/>
      <c r="Z169" s="74"/>
      <c r="AA169" s="94"/>
      <c r="AB169" s="94"/>
      <c r="AC169" s="94"/>
      <c r="AD169" s="94"/>
      <c r="AE169" s="94"/>
      <c r="AF169" s="92"/>
      <c r="AG169" s="92"/>
      <c r="AH169" s="92"/>
      <c r="AI169" s="92"/>
      <c r="AJ169" s="92"/>
      <c r="AK169" s="95">
        <f>SUM(G169:AJ169)-AL169</f>
        <v>120</v>
      </c>
      <c r="AL169" s="96">
        <f>K169+P169+U169+Z169+AE169+AJ169</f>
        <v>14</v>
      </c>
    </row>
    <row r="170" spans="1:227" s="45" customFormat="1" ht="20.100000000000001" customHeight="1" x14ac:dyDescent="0.3">
      <c r="A170" s="75">
        <v>2</v>
      </c>
      <c r="B170" s="47" t="s">
        <v>207</v>
      </c>
      <c r="C170" s="47"/>
      <c r="D170" s="28">
        <v>2</v>
      </c>
      <c r="E170" s="28">
        <v>1</v>
      </c>
      <c r="F170" s="28"/>
      <c r="G170" s="65"/>
      <c r="H170" s="65"/>
      <c r="I170" s="65">
        <v>30</v>
      </c>
      <c r="J170" s="65"/>
      <c r="K170" s="65">
        <v>3</v>
      </c>
      <c r="L170" s="42"/>
      <c r="M170" s="42"/>
      <c r="N170" s="42">
        <v>30</v>
      </c>
      <c r="O170" s="42"/>
      <c r="P170" s="42">
        <v>3</v>
      </c>
      <c r="Q170" s="40"/>
      <c r="R170" s="40"/>
      <c r="S170" s="40"/>
      <c r="T170" s="40"/>
      <c r="U170" s="40"/>
      <c r="V170" s="6"/>
      <c r="W170" s="6"/>
      <c r="X170" s="6"/>
      <c r="Y170" s="6"/>
      <c r="Z170" s="6"/>
      <c r="AA170" s="66"/>
      <c r="AB170" s="66"/>
      <c r="AC170" s="66"/>
      <c r="AD170" s="66"/>
      <c r="AE170" s="66"/>
      <c r="AF170" s="42"/>
      <c r="AG170" s="42"/>
      <c r="AH170" s="42"/>
      <c r="AI170" s="42"/>
      <c r="AJ170" s="42"/>
      <c r="AK170" s="67">
        <f t="shared" ref="AK170:AK176" si="63">SUM(G170:AJ170)-AL170</f>
        <v>60</v>
      </c>
      <c r="AL170" s="97">
        <f t="shared" ref="AL170:AL176" si="64">K170+P170+U170+Z170+AE170+AJ170</f>
        <v>6</v>
      </c>
    </row>
    <row r="171" spans="1:227" s="45" customFormat="1" ht="35.1" customHeight="1" x14ac:dyDescent="0.3">
      <c r="A171" s="75">
        <v>3</v>
      </c>
      <c r="B171" s="47" t="s">
        <v>208</v>
      </c>
      <c r="C171" s="47"/>
      <c r="D171" s="28" t="s">
        <v>8</v>
      </c>
      <c r="E171" s="1" t="s">
        <v>9</v>
      </c>
      <c r="F171" s="28"/>
      <c r="G171" s="65"/>
      <c r="H171" s="65"/>
      <c r="I171" s="65">
        <v>30</v>
      </c>
      <c r="J171" s="65"/>
      <c r="K171" s="65">
        <v>2</v>
      </c>
      <c r="L171" s="42"/>
      <c r="M171" s="42"/>
      <c r="N171" s="42">
        <v>30</v>
      </c>
      <c r="O171" s="42"/>
      <c r="P171" s="42">
        <v>4</v>
      </c>
      <c r="Q171" s="40"/>
      <c r="R171" s="40"/>
      <c r="S171" s="40">
        <v>30</v>
      </c>
      <c r="T171" s="40"/>
      <c r="U171" s="40">
        <v>2</v>
      </c>
      <c r="V171" s="6"/>
      <c r="W171" s="6"/>
      <c r="X171" s="6">
        <v>30</v>
      </c>
      <c r="Y171" s="6"/>
      <c r="Z171" s="6">
        <v>2</v>
      </c>
      <c r="AA171" s="66"/>
      <c r="AB171" s="66"/>
      <c r="AC171" s="66">
        <v>30</v>
      </c>
      <c r="AD171" s="66"/>
      <c r="AE171" s="66">
        <v>2</v>
      </c>
      <c r="AF171" s="42"/>
      <c r="AG171" s="42"/>
      <c r="AH171" s="42">
        <v>30</v>
      </c>
      <c r="AI171" s="42"/>
      <c r="AJ171" s="42">
        <v>2</v>
      </c>
      <c r="AK171" s="67">
        <f t="shared" si="63"/>
        <v>180</v>
      </c>
      <c r="AL171" s="97">
        <f t="shared" si="64"/>
        <v>14</v>
      </c>
    </row>
    <row r="172" spans="1:227" s="45" customFormat="1" ht="20.100000000000001" customHeight="1" x14ac:dyDescent="0.3">
      <c r="A172" s="75">
        <v>4</v>
      </c>
      <c r="B172" s="47" t="s">
        <v>209</v>
      </c>
      <c r="C172" s="47"/>
      <c r="D172" s="39" t="s">
        <v>10</v>
      </c>
      <c r="E172" s="39">
        <v>5</v>
      </c>
      <c r="F172" s="28"/>
      <c r="G172" s="65"/>
      <c r="H172" s="65"/>
      <c r="I172" s="65"/>
      <c r="J172" s="65"/>
      <c r="K172" s="65"/>
      <c r="L172" s="42"/>
      <c r="M172" s="42"/>
      <c r="N172" s="42">
        <v>60</v>
      </c>
      <c r="O172" s="42"/>
      <c r="P172" s="42">
        <v>7</v>
      </c>
      <c r="Q172" s="40"/>
      <c r="R172" s="40"/>
      <c r="S172" s="40"/>
      <c r="T172" s="40"/>
      <c r="U172" s="40"/>
      <c r="V172" s="6"/>
      <c r="W172" s="6"/>
      <c r="X172" s="6"/>
      <c r="Y172" s="6"/>
      <c r="Z172" s="6"/>
      <c r="AA172" s="66"/>
      <c r="AB172" s="66"/>
      <c r="AC172" s="66">
        <v>30</v>
      </c>
      <c r="AD172" s="66"/>
      <c r="AE172" s="66">
        <v>2</v>
      </c>
      <c r="AF172" s="42"/>
      <c r="AG172" s="42"/>
      <c r="AH172" s="42">
        <v>30</v>
      </c>
      <c r="AI172" s="42"/>
      <c r="AJ172" s="42">
        <v>2</v>
      </c>
      <c r="AK172" s="67">
        <f t="shared" si="63"/>
        <v>120</v>
      </c>
      <c r="AL172" s="97">
        <f t="shared" si="64"/>
        <v>11</v>
      </c>
    </row>
    <row r="173" spans="1:227" s="45" customFormat="1" ht="20.100000000000001" customHeight="1" x14ac:dyDescent="0.3">
      <c r="A173" s="75">
        <v>5</v>
      </c>
      <c r="B173" s="47" t="s">
        <v>210</v>
      </c>
      <c r="C173" s="47"/>
      <c r="D173" s="28">
        <v>4</v>
      </c>
      <c r="E173" s="28">
        <v>3</v>
      </c>
      <c r="F173" s="28"/>
      <c r="G173" s="65"/>
      <c r="H173" s="65"/>
      <c r="I173" s="65"/>
      <c r="J173" s="65"/>
      <c r="K173" s="65"/>
      <c r="L173" s="42"/>
      <c r="M173" s="42"/>
      <c r="N173" s="42"/>
      <c r="O173" s="42"/>
      <c r="P173" s="42"/>
      <c r="Q173" s="40"/>
      <c r="R173" s="40"/>
      <c r="S173" s="40">
        <v>30</v>
      </c>
      <c r="T173" s="40"/>
      <c r="U173" s="40">
        <v>2</v>
      </c>
      <c r="V173" s="6"/>
      <c r="W173" s="6"/>
      <c r="X173" s="6">
        <v>30</v>
      </c>
      <c r="Y173" s="6"/>
      <c r="Z173" s="6">
        <v>2</v>
      </c>
      <c r="AA173" s="66"/>
      <c r="AB173" s="66"/>
      <c r="AC173" s="66"/>
      <c r="AD173" s="66"/>
      <c r="AE173" s="66"/>
      <c r="AF173" s="42"/>
      <c r="AG173" s="42"/>
      <c r="AH173" s="42"/>
      <c r="AI173" s="42"/>
      <c r="AJ173" s="42"/>
      <c r="AK173" s="67">
        <f t="shared" si="63"/>
        <v>60</v>
      </c>
      <c r="AL173" s="97">
        <f t="shared" si="64"/>
        <v>4</v>
      </c>
    </row>
    <row r="174" spans="1:227" s="45" customFormat="1" ht="20.100000000000001" customHeight="1" x14ac:dyDescent="0.3">
      <c r="A174" s="75">
        <v>6</v>
      </c>
      <c r="B174" s="47" t="s">
        <v>211</v>
      </c>
      <c r="C174" s="47"/>
      <c r="D174" s="28">
        <v>4</v>
      </c>
      <c r="E174" s="39">
        <v>3</v>
      </c>
      <c r="F174" s="28"/>
      <c r="G174" s="65"/>
      <c r="H174" s="65"/>
      <c r="I174" s="65"/>
      <c r="J174" s="65"/>
      <c r="K174" s="65"/>
      <c r="L174" s="42"/>
      <c r="M174" s="42"/>
      <c r="N174" s="42"/>
      <c r="O174" s="42"/>
      <c r="P174" s="42"/>
      <c r="Q174" s="40"/>
      <c r="R174" s="40"/>
      <c r="S174" s="40">
        <v>60</v>
      </c>
      <c r="T174" s="40"/>
      <c r="U174" s="40">
        <v>4</v>
      </c>
      <c r="V174" s="42"/>
      <c r="W174" s="42"/>
      <c r="X174" s="42">
        <v>30</v>
      </c>
      <c r="Y174" s="42"/>
      <c r="Z174" s="42">
        <v>2</v>
      </c>
      <c r="AA174" s="66"/>
      <c r="AB174" s="66"/>
      <c r="AC174" s="66"/>
      <c r="AD174" s="66"/>
      <c r="AE174" s="66"/>
      <c r="AF174" s="42"/>
      <c r="AG174" s="42"/>
      <c r="AH174" s="42"/>
      <c r="AI174" s="42"/>
      <c r="AJ174" s="42"/>
      <c r="AK174" s="67">
        <f t="shared" si="63"/>
        <v>90</v>
      </c>
      <c r="AL174" s="97">
        <f t="shared" si="64"/>
        <v>6</v>
      </c>
    </row>
    <row r="175" spans="1:227" s="45" customFormat="1" ht="20.100000000000001" customHeight="1" x14ac:dyDescent="0.3">
      <c r="A175" s="75">
        <v>8</v>
      </c>
      <c r="B175" s="47" t="s">
        <v>212</v>
      </c>
      <c r="C175" s="47"/>
      <c r="D175" s="28">
        <v>6</v>
      </c>
      <c r="E175" s="28">
        <v>5</v>
      </c>
      <c r="F175" s="28"/>
      <c r="G175" s="65"/>
      <c r="H175" s="65"/>
      <c r="I175" s="65"/>
      <c r="J175" s="65"/>
      <c r="K175" s="65"/>
      <c r="L175" s="42"/>
      <c r="M175" s="42"/>
      <c r="N175" s="42"/>
      <c r="O175" s="42"/>
      <c r="P175" s="42"/>
      <c r="Q175" s="40"/>
      <c r="R175" s="40"/>
      <c r="S175" s="40"/>
      <c r="T175" s="40"/>
      <c r="U175" s="40"/>
      <c r="V175" s="6"/>
      <c r="W175" s="6"/>
      <c r="X175" s="6"/>
      <c r="Y175" s="6"/>
      <c r="Z175" s="6"/>
      <c r="AA175" s="66"/>
      <c r="AB175" s="66"/>
      <c r="AC175" s="66">
        <v>15</v>
      </c>
      <c r="AD175" s="66"/>
      <c r="AE175" s="66">
        <v>1</v>
      </c>
      <c r="AF175" s="42"/>
      <c r="AG175" s="42"/>
      <c r="AH175" s="42"/>
      <c r="AI175" s="42"/>
      <c r="AJ175" s="42"/>
      <c r="AK175" s="67">
        <f t="shared" si="63"/>
        <v>15</v>
      </c>
      <c r="AL175" s="97">
        <f t="shared" si="64"/>
        <v>1</v>
      </c>
    </row>
    <row r="176" spans="1:227" s="49" customFormat="1" ht="20.100000000000001" customHeight="1" x14ac:dyDescent="0.3">
      <c r="A176" s="75">
        <v>9</v>
      </c>
      <c r="B176" s="48" t="s">
        <v>213</v>
      </c>
      <c r="C176" s="48"/>
      <c r="D176" s="28">
        <v>6</v>
      </c>
      <c r="E176" s="28">
        <v>5</v>
      </c>
      <c r="F176" s="28"/>
      <c r="G176" s="65"/>
      <c r="H176" s="65"/>
      <c r="I176" s="65"/>
      <c r="J176" s="65"/>
      <c r="K176" s="65"/>
      <c r="L176" s="6"/>
      <c r="M176" s="6"/>
      <c r="N176" s="6"/>
      <c r="O176" s="6"/>
      <c r="P176" s="6"/>
      <c r="Q176" s="40"/>
      <c r="R176" s="40"/>
      <c r="S176" s="40"/>
      <c r="T176" s="40"/>
      <c r="U176" s="40"/>
      <c r="V176" s="6"/>
      <c r="W176" s="6"/>
      <c r="X176" s="6"/>
      <c r="Y176" s="6"/>
      <c r="Z176" s="6"/>
      <c r="AA176" s="66"/>
      <c r="AB176" s="66"/>
      <c r="AC176" s="66">
        <v>45</v>
      </c>
      <c r="AD176" s="66"/>
      <c r="AE176" s="66">
        <v>3</v>
      </c>
      <c r="AF176" s="6"/>
      <c r="AG176" s="6"/>
      <c r="AH176" s="6">
        <v>30</v>
      </c>
      <c r="AI176" s="6"/>
      <c r="AJ176" s="6">
        <v>2</v>
      </c>
      <c r="AK176" s="67">
        <f t="shared" si="63"/>
        <v>75</v>
      </c>
      <c r="AL176" s="97">
        <f t="shared" si="64"/>
        <v>5</v>
      </c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</row>
    <row r="177" spans="1:38" s="45" customFormat="1" ht="20.100000000000001" customHeight="1" thickBot="1" x14ac:dyDescent="0.35">
      <c r="A177" s="98"/>
      <c r="B177" s="99" t="s">
        <v>116</v>
      </c>
      <c r="C177" s="99"/>
      <c r="D177" s="99"/>
      <c r="E177" s="99"/>
      <c r="F177" s="99"/>
      <c r="G177" s="99">
        <f t="shared" ref="G177:AL177" si="65">SUM(G169:G176)</f>
        <v>0</v>
      </c>
      <c r="H177" s="99">
        <f t="shared" si="65"/>
        <v>0</v>
      </c>
      <c r="I177" s="99">
        <f t="shared" si="65"/>
        <v>180</v>
      </c>
      <c r="J177" s="99">
        <f t="shared" si="65"/>
        <v>0</v>
      </c>
      <c r="K177" s="99">
        <f t="shared" si="65"/>
        <v>19</v>
      </c>
      <c r="L177" s="99">
        <f t="shared" si="65"/>
        <v>0</v>
      </c>
      <c r="M177" s="99">
        <f t="shared" si="65"/>
        <v>0</v>
      </c>
      <c r="N177" s="99">
        <f t="shared" si="65"/>
        <v>120</v>
      </c>
      <c r="O177" s="99">
        <f t="shared" si="65"/>
        <v>0</v>
      </c>
      <c r="P177" s="99">
        <f t="shared" si="65"/>
        <v>14</v>
      </c>
      <c r="Q177" s="99">
        <f t="shared" si="65"/>
        <v>0</v>
      </c>
      <c r="R177" s="99">
        <f t="shared" si="65"/>
        <v>0</v>
      </c>
      <c r="S177" s="99">
        <f t="shared" si="65"/>
        <v>120</v>
      </c>
      <c r="T177" s="99">
        <f t="shared" si="65"/>
        <v>0</v>
      </c>
      <c r="U177" s="99">
        <f t="shared" si="65"/>
        <v>8</v>
      </c>
      <c r="V177" s="99">
        <f t="shared" si="65"/>
        <v>0</v>
      </c>
      <c r="W177" s="99">
        <f t="shared" si="65"/>
        <v>0</v>
      </c>
      <c r="X177" s="99">
        <f t="shared" si="65"/>
        <v>90</v>
      </c>
      <c r="Y177" s="99">
        <f t="shared" si="65"/>
        <v>0</v>
      </c>
      <c r="Z177" s="99">
        <f t="shared" si="65"/>
        <v>6</v>
      </c>
      <c r="AA177" s="99">
        <f t="shared" si="65"/>
        <v>0</v>
      </c>
      <c r="AB177" s="99">
        <f t="shared" si="65"/>
        <v>0</v>
      </c>
      <c r="AC177" s="99">
        <f t="shared" si="65"/>
        <v>120</v>
      </c>
      <c r="AD177" s="99">
        <f t="shared" si="65"/>
        <v>0</v>
      </c>
      <c r="AE177" s="99">
        <f t="shared" si="65"/>
        <v>8</v>
      </c>
      <c r="AF177" s="99">
        <f t="shared" si="65"/>
        <v>0</v>
      </c>
      <c r="AG177" s="99">
        <f t="shared" si="65"/>
        <v>0</v>
      </c>
      <c r="AH177" s="99">
        <f t="shared" si="65"/>
        <v>90</v>
      </c>
      <c r="AI177" s="99">
        <f t="shared" si="65"/>
        <v>0</v>
      </c>
      <c r="AJ177" s="99">
        <f t="shared" si="65"/>
        <v>6</v>
      </c>
      <c r="AK177" s="99">
        <f t="shared" si="65"/>
        <v>720</v>
      </c>
      <c r="AL177" s="100">
        <f t="shared" si="65"/>
        <v>61</v>
      </c>
    </row>
    <row r="178" spans="1:38" s="45" customFormat="1" ht="20.100000000000001" customHeight="1" x14ac:dyDescent="0.3">
      <c r="A178" s="56"/>
      <c r="D178" s="54"/>
      <c r="E178" s="54"/>
      <c r="F178" s="54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</row>
    <row r="179" spans="1:38" s="45" customFormat="1" ht="20.100000000000001" customHeight="1" x14ac:dyDescent="0.3">
      <c r="A179" s="164" t="s">
        <v>136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6"/>
    </row>
    <row r="180" spans="1:38" s="45" customFormat="1" ht="20.100000000000001" customHeight="1" thickBot="1" x14ac:dyDescent="0.35">
      <c r="A180" s="56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G180" s="54"/>
      <c r="AH180" s="54"/>
      <c r="AI180" s="54"/>
      <c r="AJ180" s="54"/>
      <c r="AK180" s="54"/>
      <c r="AL180" s="54"/>
    </row>
    <row r="181" spans="1:38" s="45" customFormat="1" ht="20.100000000000001" customHeight="1" x14ac:dyDescent="0.3">
      <c r="A181" s="73">
        <v>1</v>
      </c>
      <c r="B181" s="89" t="s">
        <v>206</v>
      </c>
      <c r="C181" s="89"/>
      <c r="D181" s="101">
        <v>2</v>
      </c>
      <c r="E181" s="101">
        <v>1</v>
      </c>
      <c r="F181" s="101"/>
      <c r="G181" s="91"/>
      <c r="H181" s="91"/>
      <c r="I181" s="91">
        <v>240</v>
      </c>
      <c r="J181" s="91"/>
      <c r="K181" s="91">
        <v>16</v>
      </c>
      <c r="L181" s="92"/>
      <c r="M181" s="92"/>
      <c r="N181" s="92">
        <v>150</v>
      </c>
      <c r="O181" s="92"/>
      <c r="P181" s="92">
        <v>11</v>
      </c>
      <c r="Q181" s="93"/>
      <c r="R181" s="93"/>
      <c r="S181" s="93"/>
      <c r="T181" s="93"/>
      <c r="U181" s="93"/>
      <c r="V181" s="92"/>
      <c r="W181" s="92"/>
      <c r="X181" s="92"/>
      <c r="Y181" s="92"/>
      <c r="Z181" s="92"/>
      <c r="AA181" s="94"/>
      <c r="AB181" s="94"/>
      <c r="AC181" s="94"/>
      <c r="AD181" s="94"/>
      <c r="AE181" s="94"/>
      <c r="AF181" s="92"/>
      <c r="AG181" s="92"/>
      <c r="AH181" s="92"/>
      <c r="AI181" s="92"/>
      <c r="AJ181" s="92"/>
      <c r="AK181" s="95">
        <f>SUM(G181:AJ181)-AL181</f>
        <v>390</v>
      </c>
      <c r="AL181" s="102">
        <f>SUM(K181+P181+U181+Z181+AE181+AJ181)</f>
        <v>27</v>
      </c>
    </row>
    <row r="182" spans="1:38" s="45" customFormat="1" ht="20.100000000000001" customHeight="1" x14ac:dyDescent="0.3">
      <c r="A182" s="75">
        <v>2</v>
      </c>
      <c r="B182" s="47" t="s">
        <v>207</v>
      </c>
      <c r="C182" s="47"/>
      <c r="D182" s="39">
        <v>2</v>
      </c>
      <c r="E182" s="39">
        <v>1</v>
      </c>
      <c r="F182" s="39"/>
      <c r="G182" s="65"/>
      <c r="H182" s="65"/>
      <c r="I182" s="65">
        <v>30</v>
      </c>
      <c r="J182" s="65"/>
      <c r="K182" s="65">
        <v>3</v>
      </c>
      <c r="L182" s="42"/>
      <c r="M182" s="42"/>
      <c r="N182" s="42">
        <v>30</v>
      </c>
      <c r="O182" s="42"/>
      <c r="P182" s="42">
        <v>3</v>
      </c>
      <c r="Q182" s="40"/>
      <c r="R182" s="40"/>
      <c r="S182" s="40"/>
      <c r="T182" s="40"/>
      <c r="U182" s="40"/>
      <c r="V182" s="42"/>
      <c r="W182" s="42"/>
      <c r="X182" s="42"/>
      <c r="Y182" s="42"/>
      <c r="Z182" s="42"/>
      <c r="AA182" s="66"/>
      <c r="AB182" s="66"/>
      <c r="AC182" s="66"/>
      <c r="AD182" s="66"/>
      <c r="AE182" s="66"/>
      <c r="AF182" s="42"/>
      <c r="AG182" s="42"/>
      <c r="AH182" s="42"/>
      <c r="AI182" s="42"/>
      <c r="AJ182" s="42"/>
      <c r="AK182" s="67">
        <f t="shared" ref="AK182:AK188" si="66">SUM(G182:AJ182)-AL182</f>
        <v>60</v>
      </c>
      <c r="AL182" s="103">
        <f t="shared" ref="AL182:AL188" si="67">SUM(K182+P182+U182+Z182+AE182+AJ182)</f>
        <v>6</v>
      </c>
    </row>
    <row r="183" spans="1:38" s="45" customFormat="1" ht="20.100000000000001" customHeight="1" x14ac:dyDescent="0.3">
      <c r="A183" s="75">
        <v>3</v>
      </c>
      <c r="B183" s="47" t="s">
        <v>208</v>
      </c>
      <c r="C183" s="47"/>
      <c r="D183" s="39" t="s">
        <v>11</v>
      </c>
      <c r="E183" s="27" t="s">
        <v>12</v>
      </c>
      <c r="F183" s="28"/>
      <c r="G183" s="65"/>
      <c r="H183" s="65"/>
      <c r="I183" s="65"/>
      <c r="J183" s="65"/>
      <c r="K183" s="65"/>
      <c r="L183" s="42"/>
      <c r="M183" s="42"/>
      <c r="N183" s="42"/>
      <c r="O183" s="42"/>
      <c r="P183" s="42"/>
      <c r="Q183" s="40"/>
      <c r="R183" s="40"/>
      <c r="S183" s="40">
        <v>30</v>
      </c>
      <c r="T183" s="40"/>
      <c r="U183" s="40">
        <v>2</v>
      </c>
      <c r="V183" s="6"/>
      <c r="W183" s="6"/>
      <c r="X183" s="6">
        <v>30</v>
      </c>
      <c r="Y183" s="6"/>
      <c r="Z183" s="6">
        <v>2</v>
      </c>
      <c r="AA183" s="66"/>
      <c r="AB183" s="66"/>
      <c r="AC183" s="66">
        <v>30</v>
      </c>
      <c r="AD183" s="66"/>
      <c r="AE183" s="66">
        <v>2</v>
      </c>
      <c r="AF183" s="42"/>
      <c r="AG183" s="42"/>
      <c r="AH183" s="42">
        <v>30</v>
      </c>
      <c r="AI183" s="42"/>
      <c r="AJ183" s="42">
        <v>2</v>
      </c>
      <c r="AK183" s="67">
        <f t="shared" si="66"/>
        <v>120</v>
      </c>
      <c r="AL183" s="103">
        <f t="shared" si="67"/>
        <v>8</v>
      </c>
    </row>
    <row r="184" spans="1:38" s="45" customFormat="1" ht="20.100000000000001" customHeight="1" x14ac:dyDescent="0.3">
      <c r="A184" s="75">
        <v>4</v>
      </c>
      <c r="B184" s="47" t="s">
        <v>209</v>
      </c>
      <c r="C184" s="47"/>
      <c r="D184" s="39">
        <v>6</v>
      </c>
      <c r="E184" s="39">
        <v>5</v>
      </c>
      <c r="F184" s="28"/>
      <c r="G184" s="65"/>
      <c r="H184" s="65"/>
      <c r="I184" s="65"/>
      <c r="J184" s="65"/>
      <c r="K184" s="65"/>
      <c r="L184" s="42"/>
      <c r="M184" s="42"/>
      <c r="N184" s="42"/>
      <c r="O184" s="42"/>
      <c r="P184" s="42"/>
      <c r="Q184" s="40"/>
      <c r="R184" s="40"/>
      <c r="S184" s="40"/>
      <c r="T184" s="40"/>
      <c r="U184" s="40"/>
      <c r="V184" s="6"/>
      <c r="W184" s="6"/>
      <c r="X184" s="6"/>
      <c r="Y184" s="6"/>
      <c r="Z184" s="6"/>
      <c r="AA184" s="66"/>
      <c r="AB184" s="66"/>
      <c r="AC184" s="66">
        <v>30</v>
      </c>
      <c r="AD184" s="66"/>
      <c r="AE184" s="66">
        <v>2</v>
      </c>
      <c r="AF184" s="42"/>
      <c r="AG184" s="42"/>
      <c r="AH184" s="42">
        <v>30</v>
      </c>
      <c r="AI184" s="42"/>
      <c r="AJ184" s="42">
        <v>2</v>
      </c>
      <c r="AK184" s="67">
        <f t="shared" si="66"/>
        <v>60</v>
      </c>
      <c r="AL184" s="103">
        <f t="shared" si="67"/>
        <v>4</v>
      </c>
    </row>
    <row r="185" spans="1:38" s="45" customFormat="1" ht="20.100000000000001" customHeight="1" x14ac:dyDescent="0.3">
      <c r="A185" s="75">
        <v>5</v>
      </c>
      <c r="B185" s="47" t="s">
        <v>210</v>
      </c>
      <c r="C185" s="47"/>
      <c r="D185" s="28">
        <v>4</v>
      </c>
      <c r="E185" s="28">
        <v>3</v>
      </c>
      <c r="F185" s="28"/>
      <c r="G185" s="65"/>
      <c r="H185" s="65"/>
      <c r="I185" s="65"/>
      <c r="J185" s="65"/>
      <c r="K185" s="65"/>
      <c r="L185" s="42"/>
      <c r="M185" s="42"/>
      <c r="N185" s="42"/>
      <c r="O185" s="42"/>
      <c r="P185" s="42"/>
      <c r="Q185" s="40"/>
      <c r="R185" s="40"/>
      <c r="S185" s="40">
        <v>30</v>
      </c>
      <c r="T185" s="40"/>
      <c r="U185" s="40">
        <v>2</v>
      </c>
      <c r="V185" s="6"/>
      <c r="W185" s="6"/>
      <c r="X185" s="6">
        <v>30</v>
      </c>
      <c r="Y185" s="6"/>
      <c r="Z185" s="6">
        <v>2</v>
      </c>
      <c r="AA185" s="66"/>
      <c r="AB185" s="66"/>
      <c r="AC185" s="66"/>
      <c r="AD185" s="66"/>
      <c r="AE185" s="66"/>
      <c r="AF185" s="42"/>
      <c r="AG185" s="42"/>
      <c r="AH185" s="42"/>
      <c r="AI185" s="42"/>
      <c r="AJ185" s="42"/>
      <c r="AK185" s="67">
        <f t="shared" si="66"/>
        <v>60</v>
      </c>
      <c r="AL185" s="103">
        <f t="shared" si="67"/>
        <v>4</v>
      </c>
    </row>
    <row r="186" spans="1:38" s="45" customFormat="1" ht="20.100000000000001" customHeight="1" x14ac:dyDescent="0.3">
      <c r="A186" s="75">
        <v>6</v>
      </c>
      <c r="B186" s="47" t="s">
        <v>211</v>
      </c>
      <c r="C186" s="47"/>
      <c r="D186" s="28">
        <v>4</v>
      </c>
      <c r="E186" s="39">
        <v>3</v>
      </c>
      <c r="F186" s="28"/>
      <c r="G186" s="65"/>
      <c r="H186" s="65"/>
      <c r="I186" s="65"/>
      <c r="J186" s="65"/>
      <c r="K186" s="65"/>
      <c r="L186" s="42"/>
      <c r="M186" s="42"/>
      <c r="N186" s="42"/>
      <c r="O186" s="42"/>
      <c r="P186" s="42"/>
      <c r="Q186" s="40"/>
      <c r="R186" s="40"/>
      <c r="S186" s="40">
        <v>60</v>
      </c>
      <c r="T186" s="40"/>
      <c r="U186" s="40">
        <v>4</v>
      </c>
      <c r="V186" s="42"/>
      <c r="W186" s="42"/>
      <c r="X186" s="42">
        <v>30</v>
      </c>
      <c r="Y186" s="42"/>
      <c r="Z186" s="42">
        <v>2</v>
      </c>
      <c r="AA186" s="66"/>
      <c r="AB186" s="66"/>
      <c r="AC186" s="66"/>
      <c r="AD186" s="66"/>
      <c r="AE186" s="66"/>
      <c r="AF186" s="42"/>
      <c r="AG186" s="42"/>
      <c r="AH186" s="42"/>
      <c r="AI186" s="42"/>
      <c r="AJ186" s="42"/>
      <c r="AK186" s="67">
        <f t="shared" si="66"/>
        <v>90</v>
      </c>
      <c r="AL186" s="103">
        <f t="shared" si="67"/>
        <v>6</v>
      </c>
    </row>
    <row r="187" spans="1:38" s="45" customFormat="1" ht="20.100000000000001" customHeight="1" x14ac:dyDescent="0.3">
      <c r="A187" s="75">
        <v>7</v>
      </c>
      <c r="B187" s="47" t="s">
        <v>212</v>
      </c>
      <c r="C187" s="47"/>
      <c r="D187" s="28">
        <v>6</v>
      </c>
      <c r="E187" s="28">
        <v>5</v>
      </c>
      <c r="F187" s="28"/>
      <c r="G187" s="65"/>
      <c r="H187" s="65"/>
      <c r="I187" s="65"/>
      <c r="J187" s="65"/>
      <c r="K187" s="65"/>
      <c r="L187" s="42"/>
      <c r="M187" s="42"/>
      <c r="N187" s="42"/>
      <c r="O187" s="42"/>
      <c r="P187" s="42"/>
      <c r="Q187" s="40"/>
      <c r="R187" s="40"/>
      <c r="S187" s="40"/>
      <c r="T187" s="40"/>
      <c r="U187" s="40"/>
      <c r="V187" s="6"/>
      <c r="W187" s="6"/>
      <c r="X187" s="6"/>
      <c r="Y187" s="6"/>
      <c r="Z187" s="6"/>
      <c r="AA187" s="66"/>
      <c r="AB187" s="66"/>
      <c r="AC187" s="66">
        <v>15</v>
      </c>
      <c r="AD187" s="66"/>
      <c r="AE187" s="66">
        <v>1</v>
      </c>
      <c r="AF187" s="42"/>
      <c r="AG187" s="42"/>
      <c r="AH187" s="42"/>
      <c r="AI187" s="42"/>
      <c r="AJ187" s="42"/>
      <c r="AK187" s="67">
        <f t="shared" si="66"/>
        <v>15</v>
      </c>
      <c r="AL187" s="103">
        <f t="shared" si="67"/>
        <v>1</v>
      </c>
    </row>
    <row r="188" spans="1:38" s="45" customFormat="1" ht="20.100000000000001" customHeight="1" x14ac:dyDescent="0.3">
      <c r="A188" s="75">
        <v>8</v>
      </c>
      <c r="B188" s="48" t="s">
        <v>213</v>
      </c>
      <c r="C188" s="48"/>
      <c r="D188" s="28">
        <v>6</v>
      </c>
      <c r="E188" s="28">
        <v>5</v>
      </c>
      <c r="F188" s="28"/>
      <c r="G188" s="65"/>
      <c r="H188" s="65"/>
      <c r="I188" s="65"/>
      <c r="J188" s="65"/>
      <c r="K188" s="65"/>
      <c r="L188" s="6"/>
      <c r="M188" s="6"/>
      <c r="N188" s="6"/>
      <c r="O188" s="6"/>
      <c r="P188" s="6"/>
      <c r="Q188" s="40"/>
      <c r="R188" s="40"/>
      <c r="S188" s="40"/>
      <c r="T188" s="40"/>
      <c r="U188" s="40"/>
      <c r="V188" s="6"/>
      <c r="W188" s="6"/>
      <c r="X188" s="6"/>
      <c r="Y188" s="6"/>
      <c r="Z188" s="6"/>
      <c r="AA188" s="66"/>
      <c r="AB188" s="66"/>
      <c r="AC188" s="66">
        <v>45</v>
      </c>
      <c r="AD188" s="66"/>
      <c r="AE188" s="66">
        <v>3</v>
      </c>
      <c r="AF188" s="6"/>
      <c r="AG188" s="6"/>
      <c r="AH188" s="6">
        <v>30</v>
      </c>
      <c r="AI188" s="6"/>
      <c r="AJ188" s="6">
        <v>2</v>
      </c>
      <c r="AK188" s="67">
        <f t="shared" si="66"/>
        <v>75</v>
      </c>
      <c r="AL188" s="103">
        <f t="shared" si="67"/>
        <v>5</v>
      </c>
    </row>
    <row r="189" spans="1:38" s="45" customFormat="1" ht="20.100000000000001" customHeight="1" thickBot="1" x14ac:dyDescent="0.35">
      <c r="A189" s="98"/>
      <c r="B189" s="99" t="s">
        <v>116</v>
      </c>
      <c r="C189" s="99"/>
      <c r="D189" s="99"/>
      <c r="E189" s="99"/>
      <c r="F189" s="99"/>
      <c r="G189" s="99">
        <f t="shared" ref="G189:AL189" si="68">SUM(G181:G188)</f>
        <v>0</v>
      </c>
      <c r="H189" s="99">
        <f t="shared" si="68"/>
        <v>0</v>
      </c>
      <c r="I189" s="99">
        <f t="shared" si="68"/>
        <v>270</v>
      </c>
      <c r="J189" s="99">
        <f t="shared" si="68"/>
        <v>0</v>
      </c>
      <c r="K189" s="99">
        <f t="shared" si="68"/>
        <v>19</v>
      </c>
      <c r="L189" s="99">
        <f t="shared" si="68"/>
        <v>0</v>
      </c>
      <c r="M189" s="99">
        <f t="shared" si="68"/>
        <v>0</v>
      </c>
      <c r="N189" s="99">
        <f t="shared" si="68"/>
        <v>180</v>
      </c>
      <c r="O189" s="99">
        <f t="shared" si="68"/>
        <v>0</v>
      </c>
      <c r="P189" s="99">
        <f t="shared" si="68"/>
        <v>14</v>
      </c>
      <c r="Q189" s="99">
        <f t="shared" si="68"/>
        <v>0</v>
      </c>
      <c r="R189" s="99">
        <f t="shared" si="68"/>
        <v>0</v>
      </c>
      <c r="S189" s="99">
        <f t="shared" si="68"/>
        <v>120</v>
      </c>
      <c r="T189" s="99">
        <f t="shared" si="68"/>
        <v>0</v>
      </c>
      <c r="U189" s="99">
        <f t="shared" si="68"/>
        <v>8</v>
      </c>
      <c r="V189" s="99">
        <f t="shared" si="68"/>
        <v>0</v>
      </c>
      <c r="W189" s="99">
        <f t="shared" si="68"/>
        <v>0</v>
      </c>
      <c r="X189" s="99">
        <f t="shared" si="68"/>
        <v>90</v>
      </c>
      <c r="Y189" s="99">
        <f t="shared" si="68"/>
        <v>0</v>
      </c>
      <c r="Z189" s="99">
        <f t="shared" si="68"/>
        <v>6</v>
      </c>
      <c r="AA189" s="99">
        <f t="shared" si="68"/>
        <v>0</v>
      </c>
      <c r="AB189" s="99">
        <f t="shared" si="68"/>
        <v>0</v>
      </c>
      <c r="AC189" s="99">
        <f t="shared" si="68"/>
        <v>120</v>
      </c>
      <c r="AD189" s="99">
        <f t="shared" si="68"/>
        <v>0</v>
      </c>
      <c r="AE189" s="99">
        <f t="shared" si="68"/>
        <v>8</v>
      </c>
      <c r="AF189" s="99">
        <f t="shared" si="68"/>
        <v>0</v>
      </c>
      <c r="AG189" s="99">
        <f t="shared" si="68"/>
        <v>0</v>
      </c>
      <c r="AH189" s="99">
        <f t="shared" si="68"/>
        <v>90</v>
      </c>
      <c r="AI189" s="99">
        <f t="shared" si="68"/>
        <v>0</v>
      </c>
      <c r="AJ189" s="99">
        <f t="shared" si="68"/>
        <v>6</v>
      </c>
      <c r="AK189" s="99">
        <f t="shared" si="68"/>
        <v>870</v>
      </c>
      <c r="AL189" s="100">
        <f t="shared" si="68"/>
        <v>61</v>
      </c>
    </row>
    <row r="190" spans="1:38" s="45" customFormat="1" x14ac:dyDescent="0.3">
      <c r="A190" s="56"/>
      <c r="D190" s="54"/>
      <c r="E190" s="54"/>
      <c r="F190" s="54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</row>
    <row r="191" spans="1:38" s="45" customFormat="1" x14ac:dyDescent="0.3">
      <c r="A191" s="56"/>
      <c r="D191" s="54"/>
      <c r="E191" s="54"/>
      <c r="F191" s="54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</row>
    <row r="192" spans="1:38" s="45" customFormat="1" x14ac:dyDescent="0.3">
      <c r="A192" s="56"/>
      <c r="D192" s="54"/>
      <c r="E192" s="54"/>
      <c r="F192" s="54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</row>
    <row r="193" spans="1:38" s="45" customFormat="1" x14ac:dyDescent="0.3">
      <c r="A193" s="56"/>
      <c r="D193" s="54"/>
      <c r="E193" s="54"/>
      <c r="F193" s="54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</row>
    <row r="194" spans="1:38" s="45" customFormat="1" x14ac:dyDescent="0.3">
      <c r="A194" s="56"/>
      <c r="D194" s="54"/>
      <c r="E194" s="54"/>
      <c r="F194" s="54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</row>
    <row r="195" spans="1:38" s="45" customFormat="1" x14ac:dyDescent="0.3">
      <c r="A195" s="56"/>
      <c r="D195" s="54"/>
      <c r="E195" s="54"/>
      <c r="F195" s="54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</row>
    <row r="196" spans="1:38" s="45" customFormat="1" x14ac:dyDescent="0.3">
      <c r="A196" s="56"/>
      <c r="D196" s="54"/>
      <c r="E196" s="54"/>
      <c r="F196" s="54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</row>
    <row r="197" spans="1:38" s="45" customFormat="1" x14ac:dyDescent="0.3">
      <c r="A197" s="56"/>
      <c r="D197" s="54"/>
      <c r="E197" s="54"/>
      <c r="F197" s="5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</row>
    <row r="198" spans="1:38" s="45" customFormat="1" x14ac:dyDescent="0.3">
      <c r="A198" s="56"/>
      <c r="D198" s="54"/>
      <c r="E198" s="54"/>
      <c r="F198" s="54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</row>
    <row r="199" spans="1:38" s="45" customFormat="1" x14ac:dyDescent="0.3">
      <c r="A199" s="56"/>
      <c r="D199" s="54"/>
      <c r="E199" s="54"/>
      <c r="F199" s="54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</row>
    <row r="200" spans="1:38" s="45" customFormat="1" x14ac:dyDescent="0.3">
      <c r="A200" s="56"/>
      <c r="D200" s="54"/>
      <c r="E200" s="54"/>
      <c r="F200" s="54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</row>
    <row r="201" spans="1:38" s="45" customFormat="1" x14ac:dyDescent="0.3">
      <c r="A201" s="56"/>
      <c r="D201" s="54"/>
      <c r="E201" s="54"/>
      <c r="F201" s="54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</row>
    <row r="202" spans="1:38" s="45" customFormat="1" x14ac:dyDescent="0.3">
      <c r="A202" s="56"/>
      <c r="D202" s="54"/>
      <c r="E202" s="54"/>
      <c r="F202" s="54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</row>
    <row r="203" spans="1:38" s="45" customFormat="1" x14ac:dyDescent="0.3">
      <c r="A203" s="56"/>
      <c r="D203" s="54"/>
      <c r="E203" s="54"/>
      <c r="F203" s="54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</row>
    <row r="204" spans="1:38" x14ac:dyDescent="0.3">
      <c r="A204" s="56"/>
      <c r="B204" s="45"/>
      <c r="C204" s="45"/>
      <c r="D204" s="54"/>
      <c r="E204" s="54"/>
      <c r="F204" s="54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</row>
    <row r="205" spans="1:38" x14ac:dyDescent="0.3">
      <c r="A205" s="56"/>
      <c r="B205" s="45"/>
      <c r="C205" s="45"/>
      <c r="D205" s="54"/>
      <c r="E205" s="54"/>
      <c r="F205" s="54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</row>
  </sheetData>
  <dataConsolidate/>
  <mergeCells count="121">
    <mergeCell ref="V83:Y83"/>
    <mergeCell ref="Q58:T58"/>
    <mergeCell ref="AA58:AD58"/>
    <mergeCell ref="G58:J58"/>
    <mergeCell ref="A59:AL59"/>
    <mergeCell ref="A81:B81"/>
    <mergeCell ref="G81:J81"/>
    <mergeCell ref="L81:O81"/>
    <mergeCell ref="Q81:T81"/>
    <mergeCell ref="V81:Y81"/>
    <mergeCell ref="A55:B55"/>
    <mergeCell ref="AA149:AD149"/>
    <mergeCell ref="L121:O121"/>
    <mergeCell ref="AF147:AI147"/>
    <mergeCell ref="AF123:AI123"/>
    <mergeCell ref="AA147:AD147"/>
    <mergeCell ref="G121:J121"/>
    <mergeCell ref="G147:J147"/>
    <mergeCell ref="L147:O147"/>
    <mergeCell ref="Q147:T147"/>
    <mergeCell ref="V147:Y147"/>
    <mergeCell ref="AH141:AH142"/>
    <mergeCell ref="G123:J123"/>
    <mergeCell ref="L123:O123"/>
    <mergeCell ref="Q123:T123"/>
    <mergeCell ref="V123:Y123"/>
    <mergeCell ref="G56:J56"/>
    <mergeCell ref="L56:O56"/>
    <mergeCell ref="Q56:T56"/>
    <mergeCell ref="V56:Y56"/>
    <mergeCell ref="AA56:AD56"/>
    <mergeCell ref="L83:O83"/>
    <mergeCell ref="Q83:T83"/>
    <mergeCell ref="AF58:AI58"/>
    <mergeCell ref="A1:AL1"/>
    <mergeCell ref="A8:F8"/>
    <mergeCell ref="G8:AL8"/>
    <mergeCell ref="AF10:AJ10"/>
    <mergeCell ref="L10:P10"/>
    <mergeCell ref="A12:AL12"/>
    <mergeCell ref="A13:AL13"/>
    <mergeCell ref="V10:Z10"/>
    <mergeCell ref="A22:AL22"/>
    <mergeCell ref="AA10:AE10"/>
    <mergeCell ref="A9:A11"/>
    <mergeCell ref="Q10:U10"/>
    <mergeCell ref="D9:F10"/>
    <mergeCell ref="G10:K10"/>
    <mergeCell ref="B9:B11"/>
    <mergeCell ref="AK9:AK11"/>
    <mergeCell ref="Q9:Z9"/>
    <mergeCell ref="AA9:AJ9"/>
    <mergeCell ref="G9:P9"/>
    <mergeCell ref="AL9:AL11"/>
    <mergeCell ref="E23:E24"/>
    <mergeCell ref="A114:AL114"/>
    <mergeCell ref="A119:B119"/>
    <mergeCell ref="A106:B106"/>
    <mergeCell ref="AA121:AD121"/>
    <mergeCell ref="A23:A24"/>
    <mergeCell ref="A79:B79"/>
    <mergeCell ref="A25:A26"/>
    <mergeCell ref="D25:D26"/>
    <mergeCell ref="K23:K24"/>
    <mergeCell ref="P25:P26"/>
    <mergeCell ref="A83:B83"/>
    <mergeCell ref="G83:J83"/>
    <mergeCell ref="D23:D24"/>
    <mergeCell ref="F23:F24"/>
    <mergeCell ref="E25:E26"/>
    <mergeCell ref="AA81:AD81"/>
    <mergeCell ref="AF81:AI81"/>
    <mergeCell ref="AL23:AL24"/>
    <mergeCell ref="F25:F26"/>
    <mergeCell ref="AL25:AL26"/>
    <mergeCell ref="AF56:AI56"/>
    <mergeCell ref="AF83:AI83"/>
    <mergeCell ref="A85:AL85"/>
    <mergeCell ref="A179:AL179"/>
    <mergeCell ref="A149:B149"/>
    <mergeCell ref="A139:A140"/>
    <mergeCell ref="A141:A142"/>
    <mergeCell ref="E139:E140"/>
    <mergeCell ref="E141:E142"/>
    <mergeCell ref="AK139:AK140"/>
    <mergeCell ref="AL139:AL140"/>
    <mergeCell ref="AC139:AC140"/>
    <mergeCell ref="AE139:AE140"/>
    <mergeCell ref="B168:AF168"/>
    <mergeCell ref="Q149:T149"/>
    <mergeCell ref="V149:Y149"/>
    <mergeCell ref="L149:O149"/>
    <mergeCell ref="AF149:AI149"/>
    <mergeCell ref="G149:J149"/>
    <mergeCell ref="AL141:AL142"/>
    <mergeCell ref="AJ141:AJ142"/>
    <mergeCell ref="AK141:AK142"/>
    <mergeCell ref="A123:B123"/>
    <mergeCell ref="AA123:AD123"/>
    <mergeCell ref="A56:B56"/>
    <mergeCell ref="A58:B58"/>
    <mergeCell ref="A80:B80"/>
    <mergeCell ref="A148:B148"/>
    <mergeCell ref="A147:B147"/>
    <mergeCell ref="A146:B146"/>
    <mergeCell ref="A167:AL167"/>
    <mergeCell ref="A84:AL84"/>
    <mergeCell ref="A97:AL97"/>
    <mergeCell ref="A107:AL107"/>
    <mergeCell ref="Q121:T121"/>
    <mergeCell ref="A121:B121"/>
    <mergeCell ref="AF121:AI121"/>
    <mergeCell ref="V121:Y121"/>
    <mergeCell ref="A124:AL124"/>
    <mergeCell ref="A82:B82"/>
    <mergeCell ref="A120:B120"/>
    <mergeCell ref="A122:B122"/>
    <mergeCell ref="A57:B57"/>
    <mergeCell ref="V58:Y58"/>
    <mergeCell ref="L58:O58"/>
    <mergeCell ref="AA83:AD83"/>
  </mergeCells>
  <phoneticPr fontId="0" type="noConversion"/>
  <pageMargins left="0.25" right="0.25" top="0.75" bottom="0.75" header="0.3" footer="0.3"/>
  <pageSetup paperSize="9" scale="49" fitToHeight="0" orientation="landscape" r:id="rId1"/>
  <cellWatches>
    <cellWatch r="AL23"/>
  </cellWatches>
  <ignoredErrors>
    <ignoredError sqref="D17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C5821-F9A6-4942-BEC9-37F8C9F0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b59e4-2938-41ca-8be2-b6dfbb033815"/>
    <ds:schemaRef ds:uri="4c6ea31a-29c5-4d7a-86a1-5f8c3318a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186F2C-7018-4C08-AEF0-5053B55945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6479E6-7671-485B-B325-EF22E2BD9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MWS</dc:creator>
  <cp:keywords/>
  <dc:description/>
  <cp:lastModifiedBy>ES</cp:lastModifiedBy>
  <cp:revision/>
  <dcterms:created xsi:type="dcterms:W3CDTF">2019-01-23T21:44:12Z</dcterms:created>
  <dcterms:modified xsi:type="dcterms:W3CDTF">2023-05-15T13:04:04Z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</Properties>
</file>