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studugedu-my.sharepoint.com/personal/ewelina_chacia_ug_edu_pl/Documents/Desktop/praca/zmiany/"/>
    </mc:Choice>
  </mc:AlternateContent>
  <xr:revisionPtr revIDLastSave="0" documentId="8_{087375FB-7456-4375-BBE0-30B0A86E256B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II stopień" sheetId="1" r:id="rId1"/>
    <sheet name="Ćwiczenia" sheetId="2" r:id="rId2"/>
    <sheet name="Do wyboru" sheetId="3" r:id="rId3"/>
    <sheet name="Egzaminy" sheetId="4" r:id="rId4"/>
    <sheet name="Zaliczenia z oceną" sheetId="5" r:id="rId5"/>
    <sheet name="Zaliczenia bez ocen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0" i="3" s="1"/>
  <c r="D20" i="3" s="1"/>
  <c r="C9" i="2"/>
  <c r="C18" i="2" s="1"/>
  <c r="D18" i="2" s="1"/>
  <c r="D19" i="3"/>
  <c r="C15" i="2"/>
  <c r="D14" i="2"/>
  <c r="D13" i="2"/>
  <c r="AA25" i="1"/>
  <c r="AA27" i="1"/>
  <c r="AA29" i="1"/>
  <c r="AA31" i="1"/>
  <c r="AA33" i="1"/>
  <c r="AA35" i="1"/>
  <c r="AA37" i="1"/>
  <c r="AA39" i="1"/>
  <c r="AA41" i="1" l="1"/>
  <c r="C21" i="3"/>
  <c r="D21" i="3"/>
  <c r="C17" i="2"/>
  <c r="D17" i="2" s="1"/>
  <c r="D15" i="2"/>
  <c r="L10" i="1"/>
  <c r="K10" i="1"/>
  <c r="J10" i="1"/>
  <c r="I10" i="1"/>
  <c r="G10" i="1"/>
  <c r="F10" i="1"/>
  <c r="X10" i="1"/>
  <c r="W10" i="1"/>
  <c r="V10" i="1"/>
  <c r="U10" i="1"/>
  <c r="T10" i="1"/>
  <c r="S10" i="1"/>
  <c r="R10" i="1"/>
  <c r="Q10" i="1"/>
  <c r="P10" i="1"/>
  <c r="O10" i="1"/>
  <c r="N10" i="1"/>
  <c r="Z39" i="1" l="1"/>
  <c r="Z37" i="1"/>
  <c r="Z35" i="1"/>
  <c r="Z33" i="1"/>
  <c r="Z31" i="1"/>
  <c r="Z29" i="1"/>
  <c r="Z27" i="1"/>
  <c r="Z25" i="1"/>
  <c r="Z23" i="1"/>
  <c r="Z20" i="1"/>
  <c r="Z16" i="1"/>
  <c r="Z17" i="1"/>
  <c r="Z19" i="1"/>
  <c r="Z15" i="1"/>
  <c r="Z14" i="1"/>
  <c r="Z13" i="1"/>
  <c r="Z12" i="1"/>
  <c r="Z18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/>
  <c r="F41" i="1"/>
  <c r="Z21" i="1" l="1"/>
  <c r="AA20" i="1"/>
  <c r="AA16" i="1"/>
  <c r="Y21" i="1" l="1"/>
  <c r="X21" i="1"/>
  <c r="X42" i="1" s="1"/>
  <c r="W21" i="1"/>
  <c r="W42" i="1" s="1"/>
  <c r="V21" i="1"/>
  <c r="V42" i="1" s="1"/>
  <c r="U21" i="1"/>
  <c r="U42" i="1" s="1"/>
  <c r="T21" i="1"/>
  <c r="S21" i="1"/>
  <c r="R21" i="1"/>
  <c r="R42" i="1" s="1"/>
  <c r="Q21" i="1"/>
  <c r="Q42" i="1" s="1"/>
  <c r="P21" i="1"/>
  <c r="O21" i="1"/>
  <c r="N21" i="1"/>
  <c r="N42" i="1" s="1"/>
  <c r="M21" i="1"/>
  <c r="L21" i="1"/>
  <c r="L42" i="1" s="1"/>
  <c r="K21" i="1"/>
  <c r="J21" i="1"/>
  <c r="I21" i="1"/>
  <c r="I42" i="1" s="1"/>
  <c r="H21" i="1"/>
  <c r="G21" i="1"/>
  <c r="G42" i="1" s="1"/>
  <c r="F21" i="1"/>
  <c r="F42" i="1" s="1"/>
  <c r="Z9" i="1"/>
  <c r="Y10" i="1"/>
  <c r="P42" i="1"/>
  <c r="M10" i="1"/>
  <c r="H10" i="1"/>
  <c r="AA9" i="1"/>
  <c r="AA12" i="1"/>
  <c r="AA13" i="1"/>
  <c r="AA14" i="1"/>
  <c r="AA15" i="1"/>
  <c r="AA19" i="1"/>
  <c r="AA17" i="1"/>
  <c r="AA18" i="1"/>
  <c r="Z41" i="1"/>
  <c r="AA23" i="1"/>
  <c r="O42" i="1" l="1"/>
  <c r="K42" i="1"/>
  <c r="M42" i="1"/>
  <c r="S42" i="1"/>
  <c r="T42" i="1"/>
  <c r="H42" i="1"/>
  <c r="J42" i="1"/>
  <c r="Y42" i="1"/>
  <c r="AA21" i="1"/>
  <c r="Z10" i="1"/>
  <c r="AA10" i="1"/>
  <c r="AA42" i="1" l="1"/>
  <c r="Z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tc={94FC66C9-D2CB-4651-8DF1-B4F42942BA06}</author>
  </authors>
  <commentList>
    <comment ref="K29" authorId="0" shapeId="0" xr:uid="{94FC66C9-D2CB-4651-8DF1-B4F42942BA0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Czy to może byc wykład?</t>
      </text>
    </comment>
  </commentList>
</comments>
</file>

<file path=xl/sharedStrings.xml><?xml version="1.0" encoding="utf-8"?>
<sst xmlns="http://schemas.openxmlformats.org/spreadsheetml/2006/main" count="180" uniqueCount="100">
  <si>
    <t>Wydział: Filologiczny</t>
  </si>
  <si>
    <t>Kierunek: Slawistyka</t>
  </si>
  <si>
    <t>Rozkład godzin</t>
  </si>
  <si>
    <t>Lp.</t>
  </si>
  <si>
    <t>Przedmiot *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</si>
  <si>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</si>
  <si>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</si>
  <si>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</si>
  <si>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</si>
  <si>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</si>
  <si>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</si>
  <si>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</si>
  <si>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</si>
  <si>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</si>
  <si>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</si>
  <si>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</si>
  <si>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</si>
  <si>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</si>
  <si>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</si>
  <si>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</si>
  <si>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</si>
  <si>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</si>
  <si>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Seminarium magisterskie **</t>
  </si>
  <si>
    <t>1, 2, 3, 4</t>
  </si>
  <si>
    <t>B. GRUPA TREŚCI PODSTAWOWYCH I KIERUNKOWYCH</t>
  </si>
  <si>
    <t>Praktyczna nauka języka serbskiego/chorwackiego</t>
  </si>
  <si>
    <t>Translatoryka praktyczna tekstów pisanych</t>
  </si>
  <si>
    <t>Translatoryka praktyczna tekstów mówionych</t>
  </si>
  <si>
    <t xml:space="preserve">Metodologia badań humanistycznych </t>
  </si>
  <si>
    <t>Tłumaczenie tekstów specjalistycznych i prawne aspekty zawodu tłumacza</t>
  </si>
  <si>
    <t>** seminarium magisterskie obejmuje napisanie pracy magisterskiej</t>
  </si>
  <si>
    <t>C. GRUPA TREŚCI DO WYBORU</t>
  </si>
  <si>
    <t>RAZEM A+B+C</t>
  </si>
  <si>
    <t>1, 3</t>
  </si>
  <si>
    <t>Przekład audiowizualny</t>
  </si>
  <si>
    <t>Terminologia specjalistyczna - wybrane zagadnienia</t>
  </si>
  <si>
    <t>Legendy miejskie Bałkanów (lub 28)</t>
  </si>
  <si>
    <t>forma zaliczenia po semestrze</t>
  </si>
  <si>
    <t>* kursywą wyróżniono przedmioty do wyboru</t>
  </si>
  <si>
    <t>Nazwa zajęć</t>
  </si>
  <si>
    <t>RAZEM</t>
  </si>
  <si>
    <t>Rodzaj zajęć</t>
  </si>
  <si>
    <t>%</t>
  </si>
  <si>
    <t>Wszystkie</t>
  </si>
  <si>
    <t>Seminarium</t>
  </si>
  <si>
    <t>Wszystkie poza seminarium</t>
  </si>
  <si>
    <t>W tym:</t>
  </si>
  <si>
    <t>Ćwiczenia</t>
  </si>
  <si>
    <t>Pozostałe</t>
  </si>
  <si>
    <t>Obligatoryjne</t>
  </si>
  <si>
    <t>Do wyboru</t>
  </si>
  <si>
    <t>Semestr</t>
  </si>
  <si>
    <t>pierwszy</t>
  </si>
  <si>
    <t>drugi</t>
  </si>
  <si>
    <t>trzeci</t>
  </si>
  <si>
    <t>czwarty</t>
  </si>
  <si>
    <t>Razem</t>
  </si>
  <si>
    <t>Tradycje kulinarne Bałkanów w literaturze, kulturze i języku (lub 27)</t>
  </si>
  <si>
    <t>Dzieje Orientu (lub 12)</t>
  </si>
  <si>
    <t>Historia Bałkanów (lub 11)</t>
  </si>
  <si>
    <t>Lingwistyka kulturowa (lub 14)</t>
  </si>
  <si>
    <t>Psycholingwistyka (lub 13)</t>
  </si>
  <si>
    <t>Historia języków literackich Serbów i Chorwatów (lub 16)</t>
  </si>
  <si>
    <t>Bizantyńskie i rzymskie podstawy kultury Słowian Południowych (lub 15)</t>
  </si>
  <si>
    <t>Literatury słowiańskie w ujęciu porównawczym (lub 18)</t>
  </si>
  <si>
    <t>Lingwistyczne aspekty przekładu (lub 17)</t>
  </si>
  <si>
    <t>Postmodernizm w kulturze i literaturze południowosłowiańskiej (lub 20)</t>
  </si>
  <si>
    <t>Współczesne literatury południowosłowiańskie w oryginale (lub 19)</t>
  </si>
  <si>
    <t>Komunikacja miedzykulturowa a kompetencje społeczne (lub 22)</t>
  </si>
  <si>
    <t>Praktyka turystyczna na Bałkanach (lub 21)</t>
  </si>
  <si>
    <t>Kultura popularna  Jugosławii (lub 24)</t>
  </si>
  <si>
    <t>Kino Półwyspu Bałkańskiego (lub 23)</t>
  </si>
  <si>
    <t>Problematyka narodowościowa na półwyspie Bałkańskim (lub 26)</t>
  </si>
  <si>
    <t>Głagolityzm chorwacki - dzieje, rola i spuścizna (lub 25)</t>
  </si>
  <si>
    <t>PLAN STUDIÓW STACJONARNYCH DRUGIEGO STOPNIA OD ROKU AKADEMICKIEGO 2021/22</t>
  </si>
  <si>
    <t>Zmiany zatwierdzone przez Dziekana …..</t>
  </si>
  <si>
    <t>Dzieje Orientu lub Historia Bałkanów</t>
  </si>
  <si>
    <t>Lingwistyka kulturowa lub Psycholingwistyka</t>
  </si>
  <si>
    <t>Postmodernizm w kulturze i literaturze południowosłowiańskiej lub Współczesne literatury południowosłowiańskie w oryginale</t>
  </si>
  <si>
    <t>Metodologia badań humanistycznych</t>
  </si>
  <si>
    <t>Seminarium magisterskie</t>
  </si>
  <si>
    <t>Praktyki zawodowe</t>
  </si>
  <si>
    <r>
      <t xml:space="preserve">Kultura popularna  Jugosławii </t>
    </r>
    <r>
      <rPr>
        <sz val="11"/>
        <color theme="1"/>
        <rFont val="Times New Roman"/>
        <family val="1"/>
      </rPr>
      <t>lub</t>
    </r>
    <r>
      <rPr>
        <i/>
        <sz val="11"/>
        <color theme="1"/>
        <rFont val="Times New Roman"/>
        <family val="1"/>
      </rPr>
      <t xml:space="preserve"> Kino Półwyspu Bałkańskiego</t>
    </r>
  </si>
  <si>
    <r>
      <t xml:space="preserve">Komunikacja miedzykulturowa a kompetencje społeczne </t>
    </r>
    <r>
      <rPr>
        <sz val="11"/>
        <rFont val="Times New Roman"/>
        <family val="1"/>
      </rPr>
      <t>lub</t>
    </r>
    <r>
      <rPr>
        <i/>
        <sz val="11"/>
        <rFont val="Times New Roman"/>
        <family val="1"/>
      </rPr>
      <t xml:space="preserve"> Praktyka turystyczna na Bałkanach</t>
    </r>
  </si>
  <si>
    <r>
      <t xml:space="preserve">Kultura popularna  Jugosławii </t>
    </r>
    <r>
      <rPr>
        <sz val="11"/>
        <rFont val="Times New Roman"/>
        <family val="1"/>
      </rPr>
      <t>lub</t>
    </r>
    <r>
      <rPr>
        <i/>
        <sz val="11"/>
        <rFont val="Times New Roman"/>
        <family val="1"/>
      </rPr>
      <t xml:space="preserve"> Kino Półwyspu Bałkańskiego</t>
    </r>
  </si>
  <si>
    <r>
      <t xml:space="preserve">Problematyka narodowościowa na półwyspie Bałkańskim </t>
    </r>
    <r>
      <rPr>
        <sz val="11"/>
        <rFont val="Times New Roman"/>
        <family val="1"/>
      </rPr>
      <t>lub</t>
    </r>
    <r>
      <rPr>
        <i/>
        <sz val="11"/>
        <rFont val="Times New Roman"/>
        <family val="1"/>
      </rPr>
      <t xml:space="preserve"> Głagolityzm chorwacki - dzieje, rola i spuścizna</t>
    </r>
  </si>
  <si>
    <r>
      <rPr>
        <i/>
        <sz val="11"/>
        <color theme="1"/>
        <rFont val="Times New Roman"/>
        <family val="1"/>
      </rPr>
      <t>Legendy miejskie Bałkanów</t>
    </r>
    <r>
      <rPr>
        <sz val="11"/>
        <color theme="1"/>
        <rFont val="Times New Roman"/>
        <family val="1"/>
      </rPr>
      <t xml:space="preserve"> lub </t>
    </r>
    <r>
      <rPr>
        <i/>
        <sz val="11"/>
        <color theme="1"/>
        <rFont val="Times New Roman"/>
        <family val="1"/>
      </rPr>
      <t>Tradycje kulinarne Bałkanów w literaturze, kulturze i języku</t>
    </r>
  </si>
  <si>
    <r>
      <rPr>
        <i/>
        <sz val="11"/>
        <rFont val="Times New Roman"/>
        <family val="1"/>
      </rPr>
      <t>Lingwistyka kulturowa</t>
    </r>
    <r>
      <rPr>
        <sz val="11"/>
        <rFont val="Times New Roman"/>
        <family val="1"/>
      </rPr>
      <t xml:space="preserve"> lub </t>
    </r>
    <r>
      <rPr>
        <i/>
        <sz val="11"/>
        <rFont val="Times New Roman"/>
        <family val="1"/>
      </rPr>
      <t xml:space="preserve">Psycholingwistyka </t>
    </r>
  </si>
  <si>
    <r>
      <rPr>
        <i/>
        <sz val="11"/>
        <rFont val="Times New Roman"/>
        <family val="1"/>
      </rPr>
      <t>Historia języków literackich Serbów i Chorwatów</t>
    </r>
    <r>
      <rPr>
        <sz val="11"/>
        <rFont val="Times New Roman"/>
        <family val="1"/>
      </rPr>
      <t xml:space="preserve"> lub </t>
    </r>
    <r>
      <rPr>
        <i/>
        <sz val="11"/>
        <rFont val="Times New Roman"/>
        <family val="1"/>
      </rPr>
      <t>Bizantyńskie i rzymskie podstawy kultury Słowian Południowyc</t>
    </r>
    <r>
      <rPr>
        <sz val="11"/>
        <rFont val="Times New Roman"/>
        <family val="1"/>
      </rPr>
      <t>h</t>
    </r>
  </si>
  <si>
    <r>
      <rPr>
        <i/>
        <sz val="11"/>
        <rFont val="Times New Roman"/>
        <family val="1"/>
      </rPr>
      <t>Literatury słowiańskie w ujęciu porównawczym</t>
    </r>
    <r>
      <rPr>
        <sz val="11"/>
        <rFont val="Times New Roman"/>
        <family val="1"/>
      </rPr>
      <t xml:space="preserve"> lub </t>
    </r>
    <r>
      <rPr>
        <i/>
        <sz val="11"/>
        <rFont val="Times New Roman"/>
        <family val="1"/>
      </rPr>
      <t>Lingwistyczne aspekty przekładu</t>
    </r>
  </si>
  <si>
    <r>
      <rPr>
        <i/>
        <sz val="11"/>
        <rFont val="Times New Roman"/>
        <family val="1"/>
      </rPr>
      <t>Problematyka narodowościowa na półwyspie Bałkańskim</t>
    </r>
    <r>
      <rPr>
        <sz val="11"/>
        <rFont val="Times New Roman"/>
        <family val="1"/>
      </rPr>
      <t xml:space="preserve"> lub</t>
    </r>
    <r>
      <rPr>
        <i/>
        <sz val="11"/>
        <rFont val="Times New Roman"/>
        <family val="1"/>
      </rPr>
      <t xml:space="preserve"> Głagolityzm chorwacki - dzieje, rola i spuścizna</t>
    </r>
  </si>
  <si>
    <r>
      <rPr>
        <i/>
        <sz val="11"/>
        <rFont val="Times New Roman"/>
        <family val="1"/>
      </rPr>
      <t>Legendy miejskie Bałkanów</t>
    </r>
    <r>
      <rPr>
        <sz val="11"/>
        <rFont val="Times New Roman"/>
        <family val="1"/>
      </rPr>
      <t xml:space="preserve"> lub </t>
    </r>
    <r>
      <rPr>
        <i/>
        <sz val="11"/>
        <rFont val="Times New Roman"/>
        <family val="1"/>
      </rPr>
      <t>Tradycje kulinarne Bałkanów w literaturze, kulturze i języku</t>
    </r>
  </si>
  <si>
    <r>
      <rPr>
        <i/>
        <sz val="11"/>
        <rFont val="Times New Roman"/>
        <family val="1"/>
      </rPr>
      <t>Komunikacja miedzykulturowa a kompetencje społeczne</t>
    </r>
    <r>
      <rPr>
        <sz val="11"/>
        <rFont val="Times New Roman"/>
        <family val="1"/>
      </rPr>
      <t xml:space="preserve"> lub </t>
    </r>
    <r>
      <rPr>
        <i/>
        <sz val="11"/>
        <rFont val="Times New Roman"/>
        <family val="1"/>
      </rPr>
      <t>Praktyka turystyczna na Bałkanach</t>
    </r>
  </si>
  <si>
    <r>
      <rPr>
        <i/>
        <sz val="11"/>
        <rFont val="Times New Roman"/>
        <family val="1"/>
      </rPr>
      <t>Kultura popularna  Jugosławii</t>
    </r>
    <r>
      <rPr>
        <sz val="11"/>
        <rFont val="Times New Roman"/>
        <family val="1"/>
      </rPr>
      <t xml:space="preserve"> lub </t>
    </r>
    <r>
      <rPr>
        <i/>
        <sz val="11"/>
        <rFont val="Times New Roman"/>
        <family val="1"/>
      </rPr>
      <t>Kino Półwyspu Bałkańskiego</t>
    </r>
  </si>
  <si>
    <r>
      <rPr>
        <i/>
        <sz val="11"/>
        <color theme="1"/>
        <rFont val="Times New Roman"/>
        <family val="1"/>
      </rPr>
      <t>Historia języków literackich Serbów i Chorwatów</t>
    </r>
    <r>
      <rPr>
        <sz val="11"/>
        <color theme="1"/>
        <rFont val="Times New Roman"/>
        <family val="1"/>
      </rPr>
      <t xml:space="preserve"> lub </t>
    </r>
    <r>
      <rPr>
        <i/>
        <sz val="11"/>
        <color theme="1"/>
        <rFont val="Times New Roman"/>
        <family val="1"/>
      </rPr>
      <t>Bizantyńskie i rzymskie podstawy kultury Słowian Południowych</t>
    </r>
  </si>
  <si>
    <r>
      <rPr>
        <i/>
        <sz val="11"/>
        <color theme="1"/>
        <rFont val="Times New Roman"/>
        <family val="1"/>
      </rPr>
      <t>Literatury słowiańskie w ujęciu porównawczym</t>
    </r>
    <r>
      <rPr>
        <sz val="11"/>
        <color theme="1"/>
        <rFont val="Times New Roman"/>
        <family val="1"/>
      </rPr>
      <t xml:space="preserve"> lub </t>
    </r>
    <r>
      <rPr>
        <i/>
        <sz val="11"/>
        <color theme="1"/>
        <rFont val="Times New Roman"/>
        <family val="1"/>
      </rPr>
      <t>Lingwistyczne aspekty przekładu</t>
    </r>
  </si>
  <si>
    <t xml:space="preserve">Przedmioty z podziałem na języki kierunkowe </t>
  </si>
  <si>
    <t xml:space="preserve">Język serbski i chorwacki w dyplomacji i biznesie </t>
  </si>
  <si>
    <r>
      <t xml:space="preserve">Praktyki zawodowe </t>
    </r>
    <r>
      <rPr>
        <sz val="11"/>
        <color rgb="FFFF0000"/>
        <rFont val="Times New Roman"/>
        <family val="1"/>
        <charset val="238"/>
      </rPr>
      <t>(w wymiarze 40 godzin)</t>
    </r>
  </si>
  <si>
    <r>
      <t xml:space="preserve">W trakcie I roku studenci zobowiązani są do zaliczenia szkolenia z zakresu </t>
    </r>
    <r>
      <rPr>
        <b/>
        <sz val="14"/>
        <color rgb="FFFF0000"/>
        <rFont val="Times New Roman"/>
        <family val="1"/>
        <charset val="238"/>
      </rPr>
      <t xml:space="preserve">BiHK </t>
    </r>
    <r>
      <rPr>
        <b/>
        <sz val="14"/>
        <color indexed="8"/>
        <rFont val="Times New Roman"/>
        <family val="1"/>
        <charset val="238"/>
      </rPr>
      <t>oraz ochrony własności intelektualnej.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</si>
</sst>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40">
    <font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zcionka tekstu podstawowego"/>
      <family val="2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theme="4"/>
      <name val="Times New Roman"/>
      <family val="1"/>
      <charset val="238"/>
    </font>
    <font>
      <sz val="12"/>
      <color theme="4"/>
      <name val="Times New Roman"/>
      <family val="1"/>
      <charset val="238"/>
    </font>
    <font>
      <i/>
      <sz val="11"/>
      <color theme="4"/>
      <name val="Times New Roman"/>
      <family val="1"/>
      <charset val="238"/>
    </font>
    <font>
      <sz val="10"/>
      <color theme="4"/>
      <name val="Times New Roman"/>
      <family val="1"/>
    </font>
    <font>
      <sz val="11"/>
      <color rgb="FFCCFFFF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/>
    <xf numFmtId="0" fontId="3" fillId="0" borderId="0"/>
  </cellStyleXfs>
  <cellXfs count="180">
    <xf numFmtId="0" fontId="0" fillId="0" borderId="0" xfId="0"/>
    <xf numFmtId="0" fontId="4" fillId="0" borderId="0" xfId="5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10" fontId="7" fillId="0" borderId="9" xfId="6" applyNumberFormat="1" applyFont="1" applyBorder="1" applyAlignment="1">
      <alignment horizontal="center" vertical="center"/>
    </xf>
    <xf numFmtId="10" fontId="8" fillId="0" borderId="9" xfId="6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2" fillId="0" borderId="10" xfId="7" applyFont="1" applyBorder="1" applyAlignment="1">
      <alignment horizontal="center" vertical="center" wrapText="1"/>
    </xf>
    <xf numFmtId="0" fontId="12" fillId="16" borderId="9" xfId="8" applyFont="1" applyFill="1" applyBorder="1" applyAlignment="1">
      <alignment horizontal="center" vertical="center" wrapText="1"/>
    </xf>
    <xf numFmtId="0" fontId="12" fillId="17" borderId="9" xfId="8" applyFont="1" applyFill="1" applyBorder="1" applyAlignment="1">
      <alignment horizontal="center" vertical="center" wrapText="1"/>
    </xf>
    <xf numFmtId="0" fontId="12" fillId="18" borderId="9" xfId="8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16" borderId="9" xfId="8" applyFont="1" applyFill="1" applyBorder="1" applyAlignment="1">
      <alignment horizontal="center" vertical="center"/>
    </xf>
    <xf numFmtId="0" fontId="12" fillId="19" borderId="9" xfId="8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6" fillId="13" borderId="5" xfId="0" applyFont="1" applyFill="1" applyBorder="1" applyAlignment="1">
      <alignment vertical="center" wrapText="1"/>
    </xf>
    <xf numFmtId="0" fontId="16" fillId="13" borderId="7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/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29" fillId="0" borderId="2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6" borderId="2" xfId="0" applyFont="1" applyFill="1" applyBorder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horizontal="left" vertical="center" wrapText="1"/>
    </xf>
    <xf numFmtId="0" fontId="28" fillId="16" borderId="9" xfId="8" applyFont="1" applyFill="1" applyBorder="1" applyAlignment="1">
      <alignment horizontal="center" vertical="center" wrapText="1"/>
    </xf>
    <xf numFmtId="0" fontId="32" fillId="16" borderId="9" xfId="8" applyFont="1" applyFill="1" applyBorder="1" applyAlignment="1">
      <alignment horizontal="center" vertical="center"/>
    </xf>
    <xf numFmtId="0" fontId="28" fillId="0" borderId="10" xfId="7" applyFont="1" applyBorder="1" applyAlignment="1">
      <alignment horizontal="center" vertical="center" wrapText="1"/>
    </xf>
    <xf numFmtId="0" fontId="28" fillId="17" borderId="9" xfId="8" applyFont="1" applyFill="1" applyBorder="1" applyAlignment="1">
      <alignment horizontal="center" vertical="center" wrapText="1"/>
    </xf>
    <xf numFmtId="0" fontId="28" fillId="0" borderId="9" xfId="7" applyFont="1" applyBorder="1" applyAlignment="1">
      <alignment horizontal="center" vertical="center" wrapText="1"/>
    </xf>
    <xf numFmtId="0" fontId="28" fillId="18" borderId="9" xfId="8" applyFont="1" applyFill="1" applyBorder="1" applyAlignment="1">
      <alignment horizontal="center" vertical="center" wrapText="1"/>
    </xf>
    <xf numFmtId="0" fontId="28" fillId="16" borderId="9" xfId="8" applyFont="1" applyFill="1" applyBorder="1" applyAlignment="1">
      <alignment horizontal="left" vertical="center" wrapText="1"/>
    </xf>
    <xf numFmtId="0" fontId="28" fillId="16" borderId="9" xfId="8" applyFont="1" applyFill="1" applyBorder="1" applyAlignment="1">
      <alignment horizontal="left" vertical="center"/>
    </xf>
    <xf numFmtId="0" fontId="28" fillId="17" borderId="9" xfId="8" applyFont="1" applyFill="1" applyBorder="1" applyAlignment="1">
      <alignment horizontal="left" vertical="top" wrapText="1"/>
    </xf>
    <xf numFmtId="0" fontId="28" fillId="0" borderId="9" xfId="7" applyFont="1" applyBorder="1" applyAlignment="1">
      <alignment horizontal="left" vertical="top" wrapText="1"/>
    </xf>
    <xf numFmtId="0" fontId="28" fillId="18" borderId="9" xfId="8" applyFont="1" applyFill="1" applyBorder="1" applyAlignment="1">
      <alignment horizontal="left" vertical="top" wrapText="1"/>
    </xf>
    <xf numFmtId="0" fontId="28" fillId="0" borderId="9" xfId="7" applyFont="1" applyBorder="1" applyAlignment="1">
      <alignment horizontal="left" vertical="top"/>
    </xf>
    <xf numFmtId="0" fontId="28" fillId="19" borderId="9" xfId="8" applyFont="1" applyFill="1" applyBorder="1" applyAlignment="1">
      <alignment horizontal="left" vertical="top" wrapText="1"/>
    </xf>
    <xf numFmtId="0" fontId="21" fillId="16" borderId="9" xfId="8" applyFont="1" applyFill="1" applyBorder="1" applyAlignment="1">
      <alignment horizontal="left" vertical="center" wrapText="1"/>
    </xf>
    <xf numFmtId="0" fontId="21" fillId="0" borderId="10" xfId="7" applyFont="1" applyBorder="1" applyAlignment="1">
      <alignment horizontal="center" vertical="center" wrapText="1"/>
    </xf>
    <xf numFmtId="0" fontId="21" fillId="17" borderId="9" xfId="8" applyFont="1" applyFill="1" applyBorder="1" applyAlignment="1">
      <alignment horizontal="left" vertical="top" wrapText="1"/>
    </xf>
    <xf numFmtId="0" fontId="21" fillId="0" borderId="9" xfId="7" applyFont="1" applyBorder="1" applyAlignment="1">
      <alignment horizontal="left" vertical="top" wrapText="1"/>
    </xf>
    <xf numFmtId="0" fontId="21" fillId="18" borderId="9" xfId="8" applyFont="1" applyFill="1" applyBorder="1" applyAlignment="1">
      <alignment horizontal="left" vertical="top" wrapText="1"/>
    </xf>
    <xf numFmtId="0" fontId="21" fillId="0" borderId="9" xfId="7" applyFont="1" applyBorder="1" applyAlignment="1">
      <alignment horizontal="left" vertical="top"/>
    </xf>
    <xf numFmtId="0" fontId="21" fillId="19" borderId="9" xfId="8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5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 wrapText="1"/>
    </xf>
    <xf numFmtId="0" fontId="33" fillId="11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20" borderId="2" xfId="0" applyFont="1" applyFill="1" applyBorder="1" applyAlignment="1">
      <alignment horizontal="center" vertical="center" wrapText="1"/>
    </xf>
    <xf numFmtId="0" fontId="33" fillId="20" borderId="2" xfId="0" applyFont="1" applyFill="1" applyBorder="1" applyAlignment="1">
      <alignment horizontal="center" vertical="center" wrapText="1"/>
    </xf>
    <xf numFmtId="0" fontId="33" fillId="21" borderId="2" xfId="0" applyFont="1" applyFill="1" applyBorder="1" applyAlignment="1">
      <alignment horizontal="center" vertical="center" wrapText="1"/>
    </xf>
    <xf numFmtId="0" fontId="33" fillId="22" borderId="2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38" fillId="8" borderId="2" xfId="0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8" fillId="13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18" fillId="0" borderId="9" xfId="8" applyFont="1" applyBorder="1"/>
    <xf numFmtId="0" fontId="18" fillId="0" borderId="0" xfId="8" applyFont="1"/>
    <xf numFmtId="0" fontId="15" fillId="5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38" fillId="13" borderId="5" xfId="0" applyFont="1" applyFill="1" applyBorder="1" applyAlignment="1">
      <alignment horizontal="center" vertical="center" wrapText="1"/>
    </xf>
    <xf numFmtId="0" fontId="38" fillId="13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</cellXfs>
  <cellStyles count="9">
    <cellStyle name="Heading 3" xfId="1" xr:uid="{00000000-0005-0000-0000-000000000000}"/>
    <cellStyle name="Heading1" xfId="2" xr:uid="{00000000-0005-0000-0000-000001000000}"/>
    <cellStyle name="Normalny" xfId="0" builtinId="0"/>
    <cellStyle name="Normalny_Arkusz1" xfId="7" xr:uid="{843E6FA6-0E0F-4A2D-85B4-BD4F23419486}"/>
    <cellStyle name="Normalny_Arkusz1_1" xfId="8" xr:uid="{F8F5F2A8-E937-42B8-8B6E-EF075C30D022}"/>
    <cellStyle name="Procentowy" xfId="6" builtinId="5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colors>
    <mruColors>
      <color rgb="FFCCFFFF"/>
      <color rgb="FFFFCC99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ek Włodkowski" id="{1138DCD9-9822-44C6-B15C-E5AADD6F76BF}" userId="Marek Włodkowski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9" dT="2020-12-09T17:35:13.45" personId="{1138DCD9-9822-44C6-B15C-E5AADD6F76BF}" id="{94FC66C9-D2CB-4651-8DF1-B4F42942BA06}">
    <text>Czy to może byc wykład?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topLeftCell="A4" zoomScale="106" zoomScaleNormal="106" workbookViewId="0">
      <selection activeCell="B43" sqref="B43:U43"/>
    </sheetView>
  </sheetViews>
  <sheetFormatPr defaultColWidth="7" defaultRowHeight="15.75"/>
  <cols>
    <col min="1" max="1" width="3.5546875" style="58" customWidth="1"/>
    <col min="2" max="2" width="63" style="63" customWidth="1"/>
    <col min="3" max="9" width="4.6640625" style="18" customWidth="1"/>
    <col min="10" max="10" width="6.33203125" style="18" customWidth="1"/>
    <col min="11" max="11" width="5.33203125" style="18" customWidth="1"/>
    <col min="12" max="14" width="4.6640625" style="18" customWidth="1"/>
    <col min="15" max="15" width="6.33203125" style="18" customWidth="1"/>
    <col min="16" max="19" width="4.6640625" style="18" customWidth="1"/>
    <col min="20" max="20" width="6" style="18" customWidth="1"/>
    <col min="21" max="24" width="4.6640625" style="18" customWidth="1"/>
    <col min="25" max="26" width="5.6640625" style="18" customWidth="1"/>
    <col min="27" max="27" width="6.5546875" style="18" customWidth="1"/>
    <col min="28" max="16384" width="7" style="18"/>
  </cols>
  <sheetData>
    <row r="1" spans="1:27" ht="24.95" customHeight="1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20.25" customHeight="1">
      <c r="A2" s="19"/>
      <c r="B2" s="20" t="s">
        <v>0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5.5" customHeight="1">
      <c r="A3" s="19"/>
      <c r="B3" s="23" t="s">
        <v>1</v>
      </c>
      <c r="C3" s="1"/>
      <c r="D3" s="24"/>
      <c r="E3" s="24"/>
      <c r="F3" s="24"/>
      <c r="G3" s="24"/>
      <c r="H3" s="24"/>
      <c r="I3" s="20"/>
      <c r="J3" s="20"/>
      <c r="K3" s="20"/>
      <c r="L3" s="20"/>
      <c r="M3" s="24"/>
      <c r="N3" s="20"/>
      <c r="O3" s="20"/>
      <c r="P3" s="20"/>
      <c r="Q3" s="20"/>
      <c r="R3" s="20"/>
      <c r="S3" s="20"/>
      <c r="T3" s="20"/>
      <c r="U3" s="134" t="s">
        <v>75</v>
      </c>
      <c r="V3" s="134"/>
      <c r="W3" s="134"/>
      <c r="X3" s="134"/>
      <c r="Y3" s="134"/>
      <c r="Z3" s="134"/>
      <c r="AA3" s="134"/>
    </row>
    <row r="4" spans="1:27" ht="24.6" customHeight="1">
      <c r="A4" s="135"/>
      <c r="B4" s="135"/>
      <c r="C4" s="135"/>
      <c r="D4" s="135"/>
      <c r="E4" s="135"/>
      <c r="F4" s="136" t="s">
        <v>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24.6" customHeight="1">
      <c r="A5" s="137" t="s">
        <v>3</v>
      </c>
      <c r="B5" s="140" t="s">
        <v>4</v>
      </c>
      <c r="C5" s="141" t="s">
        <v>37</v>
      </c>
      <c r="D5" s="141"/>
      <c r="E5" s="141"/>
      <c r="F5" s="142" t="s">
        <v>5</v>
      </c>
      <c r="G5" s="142"/>
      <c r="H5" s="142"/>
      <c r="I5" s="142"/>
      <c r="J5" s="142"/>
      <c r="K5" s="142"/>
      <c r="L5" s="142"/>
      <c r="M5" s="142"/>
      <c r="N5" s="142"/>
      <c r="O5" s="142"/>
      <c r="P5" s="143" t="s">
        <v>6</v>
      </c>
      <c r="Q5" s="143"/>
      <c r="R5" s="143"/>
      <c r="S5" s="143"/>
      <c r="T5" s="143"/>
      <c r="U5" s="143"/>
      <c r="V5" s="143"/>
      <c r="W5" s="143"/>
      <c r="X5" s="143"/>
      <c r="Y5" s="143"/>
      <c r="Z5" s="140" t="s">
        <v>7</v>
      </c>
      <c r="AA5" s="140" t="s">
        <v>8</v>
      </c>
    </row>
    <row r="6" spans="1:27" ht="24.6" customHeight="1">
      <c r="A6" s="138"/>
      <c r="B6" s="140"/>
      <c r="C6" s="141"/>
      <c r="D6" s="141"/>
      <c r="E6" s="141"/>
      <c r="F6" s="144" t="s">
        <v>9</v>
      </c>
      <c r="G6" s="144"/>
      <c r="H6" s="144"/>
      <c r="I6" s="144"/>
      <c r="J6" s="144"/>
      <c r="K6" s="145" t="s">
        <v>10</v>
      </c>
      <c r="L6" s="145"/>
      <c r="M6" s="145"/>
      <c r="N6" s="145"/>
      <c r="O6" s="145"/>
      <c r="P6" s="146" t="s">
        <v>11</v>
      </c>
      <c r="Q6" s="146"/>
      <c r="R6" s="146"/>
      <c r="S6" s="146"/>
      <c r="T6" s="146"/>
      <c r="U6" s="147" t="s">
        <v>12</v>
      </c>
      <c r="V6" s="147"/>
      <c r="W6" s="147"/>
      <c r="X6" s="147"/>
      <c r="Y6" s="147"/>
      <c r="Z6" s="140"/>
      <c r="AA6" s="140"/>
    </row>
    <row r="7" spans="1:27" ht="24.6" customHeight="1">
      <c r="A7" s="139"/>
      <c r="B7" s="140"/>
      <c r="C7" s="25" t="s">
        <v>13</v>
      </c>
      <c r="D7" s="25" t="s">
        <v>14</v>
      </c>
      <c r="E7" s="25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8" t="s">
        <v>16</v>
      </c>
      <c r="Q7" s="28" t="s">
        <v>17</v>
      </c>
      <c r="R7" s="28" t="s">
        <v>18</v>
      </c>
      <c r="S7" s="28" t="s">
        <v>19</v>
      </c>
      <c r="T7" s="28" t="s">
        <v>20</v>
      </c>
      <c r="U7" s="29" t="s">
        <v>16</v>
      </c>
      <c r="V7" s="29" t="s">
        <v>17</v>
      </c>
      <c r="W7" s="29" t="s">
        <v>18</v>
      </c>
      <c r="X7" s="29" t="s">
        <v>19</v>
      </c>
      <c r="Y7" s="29" t="s">
        <v>20</v>
      </c>
      <c r="Z7" s="140"/>
      <c r="AA7" s="140"/>
    </row>
    <row r="8" spans="1:27" s="30" customFormat="1" ht="14.25">
      <c r="A8" s="132" t="s">
        <v>21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1:27" ht="30">
      <c r="A9" s="31">
        <v>1</v>
      </c>
      <c r="B9" s="32" t="s">
        <v>22</v>
      </c>
      <c r="C9" s="25"/>
      <c r="D9" s="33"/>
      <c r="E9" s="33" t="s">
        <v>23</v>
      </c>
      <c r="F9" s="34"/>
      <c r="G9" s="34"/>
      <c r="H9" s="34"/>
      <c r="I9" s="34">
        <v>30</v>
      </c>
      <c r="J9" s="125">
        <v>3</v>
      </c>
      <c r="K9" s="35"/>
      <c r="L9" s="35"/>
      <c r="M9" s="35"/>
      <c r="N9" s="35">
        <v>30</v>
      </c>
      <c r="O9" s="127">
        <v>4</v>
      </c>
      <c r="P9" s="36"/>
      <c r="Q9" s="36"/>
      <c r="R9" s="36"/>
      <c r="S9" s="36">
        <v>30</v>
      </c>
      <c r="T9" s="128">
        <v>6</v>
      </c>
      <c r="U9" s="37"/>
      <c r="V9" s="37"/>
      <c r="W9" s="37"/>
      <c r="X9" s="37">
        <v>30</v>
      </c>
      <c r="Y9" s="37">
        <v>11</v>
      </c>
      <c r="Z9" s="33">
        <f>F9+G9+H9+I9+K9+L9+M9+N9+P9+Q9+R9+S9+U9+V9+W9+X9</f>
        <v>120</v>
      </c>
      <c r="AA9" s="33">
        <f>J9+O9+T9+Y9</f>
        <v>24</v>
      </c>
    </row>
    <row r="10" spans="1:27">
      <c r="A10" s="151" t="s">
        <v>56</v>
      </c>
      <c r="B10" s="152"/>
      <c r="C10" s="25"/>
      <c r="D10" s="25"/>
      <c r="E10" s="25"/>
      <c r="F10" s="26">
        <f t="shared" ref="F10:G10" si="0">SUM(F9:F9)</f>
        <v>0</v>
      </c>
      <c r="G10" s="26">
        <f t="shared" si="0"/>
        <v>0</v>
      </c>
      <c r="H10" s="26">
        <f>SUM(H9:H9)</f>
        <v>0</v>
      </c>
      <c r="I10" s="26">
        <f t="shared" ref="I10:L10" si="1">SUM(I9:I9)</f>
        <v>30</v>
      </c>
      <c r="J10" s="26">
        <f t="shared" si="1"/>
        <v>3</v>
      </c>
      <c r="K10" s="38">
        <f t="shared" si="1"/>
        <v>0</v>
      </c>
      <c r="L10" s="38">
        <f t="shared" si="1"/>
        <v>0</v>
      </c>
      <c r="M10" s="39">
        <f>SUM(M9:M9)</f>
        <v>0</v>
      </c>
      <c r="N10" s="38">
        <f t="shared" ref="N10:X10" si="2">SUM(N9:N9)</f>
        <v>30</v>
      </c>
      <c r="O10" s="38">
        <f t="shared" si="2"/>
        <v>4</v>
      </c>
      <c r="P10" s="40">
        <f t="shared" si="2"/>
        <v>0</v>
      </c>
      <c r="Q10" s="40">
        <f t="shared" si="2"/>
        <v>0</v>
      </c>
      <c r="R10" s="40">
        <f t="shared" si="2"/>
        <v>0</v>
      </c>
      <c r="S10" s="40">
        <f t="shared" si="2"/>
        <v>30</v>
      </c>
      <c r="T10" s="40">
        <f t="shared" si="2"/>
        <v>6</v>
      </c>
      <c r="U10" s="41">
        <f t="shared" si="2"/>
        <v>0</v>
      </c>
      <c r="V10" s="41">
        <f t="shared" si="2"/>
        <v>0</v>
      </c>
      <c r="W10" s="41">
        <f t="shared" si="2"/>
        <v>0</v>
      </c>
      <c r="X10" s="41">
        <f t="shared" si="2"/>
        <v>30</v>
      </c>
      <c r="Y10" s="29">
        <f>SUM(Y9:Y9)</f>
        <v>11</v>
      </c>
      <c r="Z10" s="25">
        <f>F10+G10+H10+I10+K10+L10+M10+N10+P10+Q10+R10+S10+U10+V10+W10+X10</f>
        <v>120</v>
      </c>
      <c r="AA10" s="25">
        <f t="shared" ref="AA10" si="3">J10+O10+T10+Y10</f>
        <v>24</v>
      </c>
    </row>
    <row r="11" spans="1:27" s="30" customFormat="1" ht="14.25">
      <c r="A11" s="132" t="s">
        <v>24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s="111" customFormat="1">
      <c r="A12" s="118">
        <v>2</v>
      </c>
      <c r="B12" s="105" t="s">
        <v>25</v>
      </c>
      <c r="C12" s="119">
        <v>2</v>
      </c>
      <c r="D12" s="119" t="s">
        <v>33</v>
      </c>
      <c r="E12" s="119"/>
      <c r="F12" s="120"/>
      <c r="G12" s="120"/>
      <c r="H12" s="120">
        <v>90</v>
      </c>
      <c r="I12" s="107"/>
      <c r="J12" s="125">
        <v>9</v>
      </c>
      <c r="K12" s="108"/>
      <c r="L12" s="108"/>
      <c r="M12" s="123">
        <v>60</v>
      </c>
      <c r="N12" s="123"/>
      <c r="O12" s="129">
        <v>9</v>
      </c>
      <c r="P12" s="109"/>
      <c r="Q12" s="109"/>
      <c r="R12" s="72">
        <v>60</v>
      </c>
      <c r="S12" s="72"/>
      <c r="T12" s="72">
        <v>6</v>
      </c>
      <c r="U12" s="110"/>
      <c r="V12" s="110"/>
      <c r="W12" s="110"/>
      <c r="X12" s="110"/>
      <c r="Y12" s="110"/>
      <c r="Z12" s="103">
        <f t="shared" ref="Z12:Z17" si="4">SUM(F12:I12)+SUM(K12:N12)+SUM(P12:S12)+SUM(U12:X12)</f>
        <v>210</v>
      </c>
      <c r="AA12" s="106">
        <f t="shared" ref="AA12:AA18" si="5">J12+O12+T12+Y12</f>
        <v>24</v>
      </c>
    </row>
    <row r="13" spans="1:27" s="104" customFormat="1">
      <c r="A13" s="121">
        <v>3</v>
      </c>
      <c r="B13" s="102" t="s">
        <v>26</v>
      </c>
      <c r="C13" s="122"/>
      <c r="D13" s="122">
        <v>1</v>
      </c>
      <c r="E13" s="122"/>
      <c r="F13" s="50"/>
      <c r="G13" s="50"/>
      <c r="H13" s="50">
        <v>30</v>
      </c>
      <c r="I13" s="117"/>
      <c r="J13" s="50">
        <v>4</v>
      </c>
      <c r="K13" s="114"/>
      <c r="L13" s="114"/>
      <c r="M13" s="124"/>
      <c r="N13" s="124"/>
      <c r="O13" s="114"/>
      <c r="P13" s="115"/>
      <c r="Q13" s="115"/>
      <c r="R13" s="115"/>
      <c r="S13" s="115"/>
      <c r="T13" s="115"/>
      <c r="U13" s="116"/>
      <c r="V13" s="116"/>
      <c r="W13" s="116"/>
      <c r="X13" s="116"/>
      <c r="Y13" s="116"/>
      <c r="Z13" s="103">
        <f t="shared" si="4"/>
        <v>30</v>
      </c>
      <c r="AA13" s="103">
        <f t="shared" si="5"/>
        <v>4</v>
      </c>
    </row>
    <row r="14" spans="1:27" s="104" customFormat="1">
      <c r="A14" s="121">
        <v>4</v>
      </c>
      <c r="B14" s="102" t="s">
        <v>27</v>
      </c>
      <c r="C14" s="122"/>
      <c r="D14" s="122">
        <v>2</v>
      </c>
      <c r="E14" s="122"/>
      <c r="F14" s="50"/>
      <c r="G14" s="50"/>
      <c r="H14" s="50"/>
      <c r="I14" s="117"/>
      <c r="J14" s="117"/>
      <c r="K14" s="113"/>
      <c r="L14" s="114"/>
      <c r="M14" s="124">
        <v>30</v>
      </c>
      <c r="N14" s="124"/>
      <c r="O14" s="124">
        <v>4</v>
      </c>
      <c r="P14" s="115"/>
      <c r="Q14" s="115"/>
      <c r="R14" s="115"/>
      <c r="S14" s="115"/>
      <c r="T14" s="115"/>
      <c r="U14" s="116"/>
      <c r="V14" s="116"/>
      <c r="W14" s="116"/>
      <c r="X14" s="116"/>
      <c r="Y14" s="116"/>
      <c r="Z14" s="103">
        <f t="shared" si="4"/>
        <v>30</v>
      </c>
      <c r="AA14" s="103">
        <f t="shared" si="5"/>
        <v>4</v>
      </c>
    </row>
    <row r="15" spans="1:27">
      <c r="A15" s="31">
        <v>5</v>
      </c>
      <c r="B15" s="44" t="s">
        <v>29</v>
      </c>
      <c r="C15" s="33">
        <v>3</v>
      </c>
      <c r="D15" s="33"/>
      <c r="E15" s="33"/>
      <c r="F15" s="34"/>
      <c r="G15" s="34"/>
      <c r="H15" s="34"/>
      <c r="I15" s="34"/>
      <c r="J15" s="34"/>
      <c r="K15" s="42"/>
      <c r="L15" s="42"/>
      <c r="M15" s="42"/>
      <c r="N15" s="42"/>
      <c r="O15" s="42"/>
      <c r="P15" s="36">
        <v>30</v>
      </c>
      <c r="Q15" s="36"/>
      <c r="R15" s="36"/>
      <c r="S15" s="36"/>
      <c r="T15" s="72">
        <v>5</v>
      </c>
      <c r="U15" s="37"/>
      <c r="V15" s="37"/>
      <c r="W15" s="37"/>
      <c r="X15" s="37"/>
      <c r="Y15" s="37"/>
      <c r="Z15" s="43">
        <f t="shared" si="4"/>
        <v>30</v>
      </c>
      <c r="AA15" s="33">
        <f t="shared" si="5"/>
        <v>5</v>
      </c>
    </row>
    <row r="16" spans="1:27" s="47" customFormat="1">
      <c r="A16" s="31">
        <v>6</v>
      </c>
      <c r="B16" s="45" t="s">
        <v>34</v>
      </c>
      <c r="C16" s="43"/>
      <c r="D16" s="43">
        <v>4</v>
      </c>
      <c r="E16" s="43"/>
      <c r="F16" s="46"/>
      <c r="G16" s="46"/>
      <c r="H16" s="46"/>
      <c r="I16" s="46"/>
      <c r="J16" s="46"/>
      <c r="K16" s="42"/>
      <c r="L16" s="42"/>
      <c r="M16" s="42"/>
      <c r="N16" s="42"/>
      <c r="O16" s="42"/>
      <c r="P16" s="36"/>
      <c r="Q16" s="36"/>
      <c r="R16" s="36"/>
      <c r="S16" s="36"/>
      <c r="T16" s="36"/>
      <c r="U16" s="37"/>
      <c r="V16" s="68"/>
      <c r="W16" s="37">
        <v>30</v>
      </c>
      <c r="X16" s="37"/>
      <c r="Y16" s="69">
        <v>4</v>
      </c>
      <c r="Z16" s="43">
        <f>SUM(F16:I16)+SUM(K16:N16)+SUM(P16:S16)+SUM(U16:X16)</f>
        <v>30</v>
      </c>
      <c r="AA16" s="43">
        <f>J16+O16+T16+Y16</f>
        <v>4</v>
      </c>
    </row>
    <row r="17" spans="1:27" s="47" customFormat="1">
      <c r="A17" s="31">
        <v>7</v>
      </c>
      <c r="B17" s="48" t="s">
        <v>28</v>
      </c>
      <c r="C17" s="43">
        <v>1</v>
      </c>
      <c r="D17" s="43"/>
      <c r="E17" s="43"/>
      <c r="F17" s="46">
        <v>30</v>
      </c>
      <c r="G17" s="46"/>
      <c r="H17" s="46"/>
      <c r="I17" s="46"/>
      <c r="J17" s="126">
        <v>5</v>
      </c>
      <c r="K17" s="42"/>
      <c r="L17" s="42"/>
      <c r="M17" s="42"/>
      <c r="N17" s="42"/>
      <c r="O17" s="42"/>
      <c r="P17" s="36"/>
      <c r="Q17" s="36"/>
      <c r="R17" s="36"/>
      <c r="S17" s="36"/>
      <c r="T17" s="36"/>
      <c r="U17" s="37"/>
      <c r="V17" s="37"/>
      <c r="W17" s="37"/>
      <c r="X17" s="37"/>
      <c r="Y17" s="37"/>
      <c r="Z17" s="43">
        <f t="shared" si="4"/>
        <v>30</v>
      </c>
      <c r="AA17" s="43">
        <f t="shared" si="5"/>
        <v>5</v>
      </c>
    </row>
    <row r="18" spans="1:27" s="47" customFormat="1">
      <c r="A18" s="31">
        <v>8</v>
      </c>
      <c r="B18" s="49" t="s">
        <v>35</v>
      </c>
      <c r="C18" s="43">
        <v>2</v>
      </c>
      <c r="D18" s="43">
        <v>1</v>
      </c>
      <c r="E18" s="43"/>
      <c r="F18" s="46"/>
      <c r="G18" s="46"/>
      <c r="H18" s="46">
        <v>15</v>
      </c>
      <c r="I18" s="46"/>
      <c r="J18" s="126">
        <v>2</v>
      </c>
      <c r="K18" s="42"/>
      <c r="L18" s="42"/>
      <c r="M18" s="42">
        <v>15</v>
      </c>
      <c r="N18" s="42"/>
      <c r="O18" s="129">
        <v>3</v>
      </c>
      <c r="P18" s="36"/>
      <c r="Q18" s="36"/>
      <c r="R18" s="36"/>
      <c r="S18" s="36"/>
      <c r="T18" s="36"/>
      <c r="U18" s="37"/>
      <c r="V18" s="37"/>
      <c r="W18" s="37"/>
      <c r="X18" s="37"/>
      <c r="Y18" s="37"/>
      <c r="Z18" s="43">
        <f>SUM(F18:I18)+SUM(K18:N18)+SUM(P18:S18)+SUM(U18:X18)</f>
        <v>30</v>
      </c>
      <c r="AA18" s="43">
        <f t="shared" si="5"/>
        <v>5</v>
      </c>
    </row>
    <row r="19" spans="1:27">
      <c r="A19" s="31">
        <v>9</v>
      </c>
      <c r="B19" s="44" t="s">
        <v>97</v>
      </c>
      <c r="C19" s="33"/>
      <c r="D19" s="33">
        <v>4</v>
      </c>
      <c r="E19" s="33"/>
      <c r="F19" s="34"/>
      <c r="G19" s="34"/>
      <c r="H19" s="34"/>
      <c r="I19" s="34"/>
      <c r="J19" s="34"/>
      <c r="K19" s="42"/>
      <c r="L19" s="42"/>
      <c r="M19" s="42"/>
      <c r="N19" s="42"/>
      <c r="O19" s="42"/>
      <c r="P19" s="36"/>
      <c r="Q19" s="36"/>
      <c r="R19" s="36"/>
      <c r="S19" s="36"/>
      <c r="T19" s="36"/>
      <c r="U19" s="37">
        <v>30</v>
      </c>
      <c r="V19" s="37"/>
      <c r="W19" s="37"/>
      <c r="X19" s="37"/>
      <c r="Y19" s="37">
        <v>4</v>
      </c>
      <c r="Z19" s="43">
        <f>SUM(F19:I19)+SUM(K19:N19)+SUM(P19:S19)+SUM(U19:X19)</f>
        <v>30</v>
      </c>
      <c r="AA19" s="33">
        <f>J19+O19+T19+Y19</f>
        <v>4</v>
      </c>
    </row>
    <row r="20" spans="1:27" s="47" customFormat="1">
      <c r="A20" s="31">
        <v>10</v>
      </c>
      <c r="B20" s="48" t="s">
        <v>98</v>
      </c>
      <c r="C20" s="43"/>
      <c r="D20" s="43"/>
      <c r="E20" s="43">
        <v>4</v>
      </c>
      <c r="F20" s="46"/>
      <c r="G20" s="46"/>
      <c r="H20" s="46"/>
      <c r="I20" s="46"/>
      <c r="J20" s="46"/>
      <c r="K20" s="42"/>
      <c r="L20" s="42"/>
      <c r="M20" s="42"/>
      <c r="N20" s="42"/>
      <c r="O20" s="42"/>
      <c r="P20" s="36"/>
      <c r="Q20" s="36"/>
      <c r="R20" s="36"/>
      <c r="S20" s="36"/>
      <c r="T20" s="36"/>
      <c r="U20" s="37"/>
      <c r="V20" s="37"/>
      <c r="W20" s="37"/>
      <c r="X20" s="37"/>
      <c r="Y20" s="37">
        <v>3</v>
      </c>
      <c r="Z20" s="43">
        <f t="shared" ref="Z20:Z39" si="6">SUM(F20:I20)+SUM(K20:N20)+SUM(P20:S20)+SUM(U20:X20)</f>
        <v>0</v>
      </c>
      <c r="AA20" s="43">
        <f>J20+O20+T20+Y20</f>
        <v>3</v>
      </c>
    </row>
    <row r="21" spans="1:27">
      <c r="A21" s="153" t="s">
        <v>56</v>
      </c>
      <c r="B21" s="154"/>
      <c r="C21" s="33"/>
      <c r="D21" s="25"/>
      <c r="E21" s="25"/>
      <c r="F21" s="26">
        <f t="shared" ref="F21:AA21" si="7">SUM(F12:F20)</f>
        <v>30</v>
      </c>
      <c r="G21" s="26">
        <f t="shared" si="7"/>
        <v>0</v>
      </c>
      <c r="H21" s="26">
        <f t="shared" si="7"/>
        <v>135</v>
      </c>
      <c r="I21" s="26">
        <f t="shared" si="7"/>
        <v>0</v>
      </c>
      <c r="J21" s="26">
        <f t="shared" si="7"/>
        <v>20</v>
      </c>
      <c r="K21" s="27">
        <f t="shared" si="7"/>
        <v>0</v>
      </c>
      <c r="L21" s="27">
        <f t="shared" si="7"/>
        <v>0</v>
      </c>
      <c r="M21" s="27">
        <f t="shared" si="7"/>
        <v>105</v>
      </c>
      <c r="N21" s="27">
        <f t="shared" si="7"/>
        <v>0</v>
      </c>
      <c r="O21" s="27">
        <f t="shared" si="7"/>
        <v>16</v>
      </c>
      <c r="P21" s="28">
        <f t="shared" si="7"/>
        <v>30</v>
      </c>
      <c r="Q21" s="28">
        <f t="shared" si="7"/>
        <v>0</v>
      </c>
      <c r="R21" s="28">
        <f t="shared" si="7"/>
        <v>60</v>
      </c>
      <c r="S21" s="28">
        <f t="shared" si="7"/>
        <v>0</v>
      </c>
      <c r="T21" s="28">
        <f t="shared" si="7"/>
        <v>11</v>
      </c>
      <c r="U21" s="29">
        <f t="shared" si="7"/>
        <v>30</v>
      </c>
      <c r="V21" s="29">
        <f t="shared" si="7"/>
        <v>0</v>
      </c>
      <c r="W21" s="29">
        <f t="shared" si="7"/>
        <v>30</v>
      </c>
      <c r="X21" s="29">
        <f t="shared" si="7"/>
        <v>0</v>
      </c>
      <c r="Y21" s="29">
        <f t="shared" si="7"/>
        <v>11</v>
      </c>
      <c r="Z21" s="51">
        <f t="shared" si="7"/>
        <v>420</v>
      </c>
      <c r="AA21" s="67">
        <f t="shared" si="7"/>
        <v>58</v>
      </c>
    </row>
    <row r="22" spans="1:27" s="30" customFormat="1" ht="14.25">
      <c r="A22" s="132" t="s">
        <v>31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s="53" customFormat="1">
      <c r="A23" s="52">
        <v>11</v>
      </c>
      <c r="B23" s="56" t="s">
        <v>58</v>
      </c>
      <c r="C23" s="159">
        <v>1</v>
      </c>
      <c r="D23" s="159"/>
      <c r="E23" s="159"/>
      <c r="F23" s="155">
        <v>30</v>
      </c>
      <c r="G23" s="155"/>
      <c r="H23" s="155"/>
      <c r="I23" s="155"/>
      <c r="J23" s="155">
        <v>5</v>
      </c>
      <c r="K23" s="166"/>
      <c r="L23" s="166"/>
      <c r="M23" s="166"/>
      <c r="N23" s="166"/>
      <c r="O23" s="166"/>
      <c r="P23" s="170"/>
      <c r="Q23" s="170"/>
      <c r="R23" s="170"/>
      <c r="S23" s="170"/>
      <c r="T23" s="170"/>
      <c r="U23" s="164"/>
      <c r="V23" s="164"/>
      <c r="W23" s="164"/>
      <c r="X23" s="164"/>
      <c r="Y23" s="164"/>
      <c r="Z23" s="157">
        <f t="shared" si="6"/>
        <v>30</v>
      </c>
      <c r="AA23" s="159">
        <f>J23+O23+T23+Y23</f>
        <v>5</v>
      </c>
    </row>
    <row r="24" spans="1:27" s="53" customFormat="1">
      <c r="A24" s="52">
        <v>12</v>
      </c>
      <c r="B24" s="56" t="s">
        <v>59</v>
      </c>
      <c r="C24" s="160"/>
      <c r="D24" s="160"/>
      <c r="E24" s="160"/>
      <c r="F24" s="156"/>
      <c r="G24" s="156"/>
      <c r="H24" s="156"/>
      <c r="I24" s="156"/>
      <c r="J24" s="156"/>
      <c r="K24" s="167"/>
      <c r="L24" s="167"/>
      <c r="M24" s="167"/>
      <c r="N24" s="167"/>
      <c r="O24" s="167"/>
      <c r="P24" s="171"/>
      <c r="Q24" s="171"/>
      <c r="R24" s="171"/>
      <c r="S24" s="171"/>
      <c r="T24" s="171"/>
      <c r="U24" s="165"/>
      <c r="V24" s="165"/>
      <c r="W24" s="165"/>
      <c r="X24" s="165"/>
      <c r="Y24" s="165"/>
      <c r="Z24" s="158"/>
      <c r="AA24" s="160"/>
    </row>
    <row r="25" spans="1:27">
      <c r="A25" s="52">
        <v>13</v>
      </c>
      <c r="B25" s="66" t="s">
        <v>60</v>
      </c>
      <c r="C25" s="161"/>
      <c r="D25" s="161">
        <v>2</v>
      </c>
      <c r="E25" s="161"/>
      <c r="F25" s="155"/>
      <c r="G25" s="155"/>
      <c r="H25" s="155"/>
      <c r="I25" s="155"/>
      <c r="J25" s="155"/>
      <c r="K25" s="166">
        <v>30</v>
      </c>
      <c r="L25" s="166"/>
      <c r="M25" s="166"/>
      <c r="N25" s="166"/>
      <c r="O25" s="166">
        <v>4</v>
      </c>
      <c r="P25" s="170"/>
      <c r="Q25" s="170"/>
      <c r="R25" s="170"/>
      <c r="S25" s="170"/>
      <c r="T25" s="170"/>
      <c r="U25" s="164"/>
      <c r="V25" s="164"/>
      <c r="W25" s="164"/>
      <c r="X25" s="164"/>
      <c r="Y25" s="164"/>
      <c r="Z25" s="157">
        <f t="shared" si="6"/>
        <v>30</v>
      </c>
      <c r="AA25" s="159">
        <f t="shared" ref="AA25" si="8">J25+O25+T25+Y25</f>
        <v>4</v>
      </c>
    </row>
    <row r="26" spans="1:27">
      <c r="A26" s="52">
        <v>14</v>
      </c>
      <c r="B26" s="66" t="s">
        <v>61</v>
      </c>
      <c r="C26" s="162"/>
      <c r="D26" s="162"/>
      <c r="E26" s="162"/>
      <c r="F26" s="156"/>
      <c r="G26" s="156"/>
      <c r="H26" s="156"/>
      <c r="I26" s="156"/>
      <c r="J26" s="156"/>
      <c r="K26" s="167"/>
      <c r="L26" s="167"/>
      <c r="M26" s="167"/>
      <c r="N26" s="167"/>
      <c r="O26" s="167"/>
      <c r="P26" s="171"/>
      <c r="Q26" s="171"/>
      <c r="R26" s="171"/>
      <c r="S26" s="171"/>
      <c r="T26" s="171"/>
      <c r="U26" s="165"/>
      <c r="V26" s="165"/>
      <c r="W26" s="165"/>
      <c r="X26" s="165"/>
      <c r="Y26" s="165"/>
      <c r="Z26" s="158"/>
      <c r="AA26" s="160"/>
    </row>
    <row r="27" spans="1:27">
      <c r="A27" s="52">
        <v>15</v>
      </c>
      <c r="B27" s="56" t="s">
        <v>62</v>
      </c>
      <c r="C27" s="161"/>
      <c r="D27" s="161">
        <v>2</v>
      </c>
      <c r="E27" s="161"/>
      <c r="F27" s="155"/>
      <c r="G27" s="155"/>
      <c r="H27" s="155"/>
      <c r="I27" s="155"/>
      <c r="J27" s="155"/>
      <c r="K27" s="166">
        <v>30</v>
      </c>
      <c r="L27" s="166"/>
      <c r="M27" s="166"/>
      <c r="N27" s="176"/>
      <c r="O27" s="166">
        <v>4</v>
      </c>
      <c r="P27" s="170"/>
      <c r="Q27" s="170"/>
      <c r="R27" s="170"/>
      <c r="S27" s="170"/>
      <c r="T27" s="54"/>
      <c r="U27" s="164"/>
      <c r="V27" s="164"/>
      <c r="W27" s="164"/>
      <c r="X27" s="164"/>
      <c r="Y27" s="164"/>
      <c r="Z27" s="157">
        <f t="shared" si="6"/>
        <v>30</v>
      </c>
      <c r="AA27" s="159">
        <f t="shared" ref="AA27" si="9">J27+O27+T27+Y27</f>
        <v>4</v>
      </c>
    </row>
    <row r="28" spans="1:27">
      <c r="A28" s="52">
        <v>16</v>
      </c>
      <c r="B28" s="66" t="s">
        <v>63</v>
      </c>
      <c r="C28" s="162"/>
      <c r="D28" s="162"/>
      <c r="E28" s="162"/>
      <c r="F28" s="156"/>
      <c r="G28" s="156"/>
      <c r="H28" s="156"/>
      <c r="I28" s="156"/>
      <c r="J28" s="156"/>
      <c r="K28" s="167"/>
      <c r="L28" s="167"/>
      <c r="M28" s="167"/>
      <c r="N28" s="177"/>
      <c r="O28" s="167"/>
      <c r="P28" s="171"/>
      <c r="Q28" s="171"/>
      <c r="R28" s="171"/>
      <c r="S28" s="171"/>
      <c r="T28" s="55"/>
      <c r="U28" s="165"/>
      <c r="V28" s="165"/>
      <c r="W28" s="165"/>
      <c r="X28" s="165"/>
      <c r="Y28" s="165"/>
      <c r="Z28" s="158"/>
      <c r="AA28" s="160"/>
    </row>
    <row r="29" spans="1:27" s="53" customFormat="1">
      <c r="A29" s="52">
        <v>17</v>
      </c>
      <c r="B29" s="56" t="s">
        <v>64</v>
      </c>
      <c r="C29" s="159"/>
      <c r="D29" s="159">
        <v>2</v>
      </c>
      <c r="E29" s="159"/>
      <c r="F29" s="155"/>
      <c r="G29" s="155"/>
      <c r="H29" s="155"/>
      <c r="I29" s="155"/>
      <c r="J29" s="155"/>
      <c r="K29" s="166"/>
      <c r="L29" s="166">
        <v>30</v>
      </c>
      <c r="M29" s="166"/>
      <c r="N29" s="166"/>
      <c r="O29" s="166">
        <v>4</v>
      </c>
      <c r="P29" s="170"/>
      <c r="Q29" s="170"/>
      <c r="R29" s="170"/>
      <c r="S29" s="170"/>
      <c r="T29" s="170"/>
      <c r="U29" s="164"/>
      <c r="V29" s="164"/>
      <c r="W29" s="164"/>
      <c r="X29" s="164"/>
      <c r="Y29" s="164"/>
      <c r="Z29" s="157">
        <f t="shared" si="6"/>
        <v>30</v>
      </c>
      <c r="AA29" s="159">
        <f t="shared" ref="AA29" si="10">J29+O29+T29+Y29</f>
        <v>4</v>
      </c>
    </row>
    <row r="30" spans="1:27" s="53" customFormat="1">
      <c r="A30" s="52">
        <v>18</v>
      </c>
      <c r="B30" s="56" t="s">
        <v>65</v>
      </c>
      <c r="C30" s="160"/>
      <c r="D30" s="160"/>
      <c r="E30" s="160"/>
      <c r="F30" s="156"/>
      <c r="G30" s="156"/>
      <c r="H30" s="156"/>
      <c r="I30" s="156"/>
      <c r="J30" s="156"/>
      <c r="K30" s="167"/>
      <c r="L30" s="167"/>
      <c r="M30" s="167"/>
      <c r="N30" s="167"/>
      <c r="O30" s="167"/>
      <c r="P30" s="171"/>
      <c r="Q30" s="171"/>
      <c r="R30" s="171"/>
      <c r="S30" s="171"/>
      <c r="T30" s="171"/>
      <c r="U30" s="165"/>
      <c r="V30" s="165"/>
      <c r="W30" s="165"/>
      <c r="X30" s="165"/>
      <c r="Y30" s="165"/>
      <c r="Z30" s="158"/>
      <c r="AA30" s="160"/>
    </row>
    <row r="31" spans="1:27">
      <c r="A31" s="52">
        <v>19</v>
      </c>
      <c r="B31" s="66" t="s">
        <v>66</v>
      </c>
      <c r="C31" s="161">
        <v>3</v>
      </c>
      <c r="D31" s="161"/>
      <c r="E31" s="161"/>
      <c r="F31" s="155"/>
      <c r="G31" s="155"/>
      <c r="H31" s="155"/>
      <c r="I31" s="155"/>
      <c r="J31" s="155"/>
      <c r="K31" s="166"/>
      <c r="L31" s="166"/>
      <c r="M31" s="166"/>
      <c r="N31" s="166"/>
      <c r="O31" s="166"/>
      <c r="P31" s="170"/>
      <c r="Q31" s="170">
        <v>30</v>
      </c>
      <c r="R31" s="170"/>
      <c r="S31" s="170"/>
      <c r="T31" s="172">
        <v>5</v>
      </c>
      <c r="U31" s="164"/>
      <c r="V31" s="164"/>
      <c r="W31" s="164"/>
      <c r="X31" s="164"/>
      <c r="Y31" s="164"/>
      <c r="Z31" s="157">
        <f t="shared" si="6"/>
        <v>30</v>
      </c>
      <c r="AA31" s="159">
        <f t="shared" ref="AA31" si="11">J31+O31+T31+Y31</f>
        <v>5</v>
      </c>
    </row>
    <row r="32" spans="1:27">
      <c r="A32" s="52">
        <v>20</v>
      </c>
      <c r="B32" s="66" t="s">
        <v>67</v>
      </c>
      <c r="C32" s="162"/>
      <c r="D32" s="162"/>
      <c r="E32" s="162"/>
      <c r="F32" s="156"/>
      <c r="G32" s="156"/>
      <c r="H32" s="156"/>
      <c r="I32" s="156"/>
      <c r="J32" s="156"/>
      <c r="K32" s="167"/>
      <c r="L32" s="167"/>
      <c r="M32" s="167"/>
      <c r="N32" s="167"/>
      <c r="O32" s="167"/>
      <c r="P32" s="171"/>
      <c r="Q32" s="171"/>
      <c r="R32" s="171"/>
      <c r="S32" s="171"/>
      <c r="T32" s="173"/>
      <c r="U32" s="165"/>
      <c r="V32" s="165"/>
      <c r="W32" s="165"/>
      <c r="X32" s="165"/>
      <c r="Y32" s="165"/>
      <c r="Z32" s="158"/>
      <c r="AA32" s="160"/>
    </row>
    <row r="33" spans="1:27">
      <c r="A33" s="52">
        <v>21</v>
      </c>
      <c r="B33" s="56" t="s">
        <v>68</v>
      </c>
      <c r="C33" s="161"/>
      <c r="D33" s="161">
        <v>4</v>
      </c>
      <c r="E33" s="161"/>
      <c r="F33" s="155"/>
      <c r="G33" s="155"/>
      <c r="H33" s="155"/>
      <c r="I33" s="155"/>
      <c r="J33" s="155"/>
      <c r="K33" s="166"/>
      <c r="L33" s="166"/>
      <c r="M33" s="166"/>
      <c r="N33" s="166"/>
      <c r="O33" s="166"/>
      <c r="P33" s="170"/>
      <c r="Q33" s="170"/>
      <c r="R33" s="170"/>
      <c r="S33" s="170"/>
      <c r="T33" s="170"/>
      <c r="U33" s="164">
        <v>30</v>
      </c>
      <c r="V33" s="164"/>
      <c r="W33" s="164"/>
      <c r="X33" s="164"/>
      <c r="Y33" s="164">
        <v>4</v>
      </c>
      <c r="Z33" s="157">
        <f t="shared" si="6"/>
        <v>30</v>
      </c>
      <c r="AA33" s="159">
        <f t="shared" ref="AA33" si="12">J33+O33+T33+Y33</f>
        <v>4</v>
      </c>
    </row>
    <row r="34" spans="1:27">
      <c r="A34" s="52">
        <v>22</v>
      </c>
      <c r="B34" s="71" t="s">
        <v>69</v>
      </c>
      <c r="C34" s="162"/>
      <c r="D34" s="162"/>
      <c r="E34" s="162"/>
      <c r="F34" s="156"/>
      <c r="G34" s="156"/>
      <c r="H34" s="156"/>
      <c r="I34" s="156"/>
      <c r="J34" s="156"/>
      <c r="K34" s="167"/>
      <c r="L34" s="167"/>
      <c r="M34" s="167"/>
      <c r="N34" s="167"/>
      <c r="O34" s="167"/>
      <c r="P34" s="171"/>
      <c r="Q34" s="171"/>
      <c r="R34" s="171"/>
      <c r="S34" s="171"/>
      <c r="T34" s="171"/>
      <c r="U34" s="165"/>
      <c r="V34" s="165"/>
      <c r="W34" s="165"/>
      <c r="X34" s="165"/>
      <c r="Y34" s="165"/>
      <c r="Z34" s="158"/>
      <c r="AA34" s="160"/>
    </row>
    <row r="35" spans="1:27">
      <c r="A35" s="70">
        <v>23</v>
      </c>
      <c r="B35" s="130" t="s">
        <v>70</v>
      </c>
      <c r="C35" s="163"/>
      <c r="D35" s="159">
        <v>4</v>
      </c>
      <c r="E35" s="161"/>
      <c r="F35" s="155"/>
      <c r="G35" s="155"/>
      <c r="H35" s="155"/>
      <c r="I35" s="155"/>
      <c r="J35" s="155"/>
      <c r="K35" s="174"/>
      <c r="L35" s="174"/>
      <c r="M35" s="174"/>
      <c r="N35" s="174"/>
      <c r="O35" s="174"/>
      <c r="P35" s="170"/>
      <c r="Q35" s="170"/>
      <c r="R35" s="170"/>
      <c r="S35" s="170"/>
      <c r="T35" s="170"/>
      <c r="U35" s="164"/>
      <c r="V35" s="164"/>
      <c r="W35" s="164">
        <v>30</v>
      </c>
      <c r="X35" s="164"/>
      <c r="Y35" s="164">
        <v>4</v>
      </c>
      <c r="Z35" s="157">
        <f t="shared" si="6"/>
        <v>30</v>
      </c>
      <c r="AA35" s="159">
        <f t="shared" ref="AA35" si="13">J35+O35+T35+Y35</f>
        <v>4</v>
      </c>
    </row>
    <row r="36" spans="1:27">
      <c r="A36" s="52">
        <v>24</v>
      </c>
      <c r="B36" s="131" t="s">
        <v>71</v>
      </c>
      <c r="C36" s="162"/>
      <c r="D36" s="160"/>
      <c r="E36" s="162"/>
      <c r="F36" s="156"/>
      <c r="G36" s="156"/>
      <c r="H36" s="156"/>
      <c r="I36" s="156"/>
      <c r="J36" s="156"/>
      <c r="K36" s="175"/>
      <c r="L36" s="175"/>
      <c r="M36" s="175"/>
      <c r="N36" s="175"/>
      <c r="O36" s="175"/>
      <c r="P36" s="171"/>
      <c r="Q36" s="171"/>
      <c r="R36" s="171"/>
      <c r="S36" s="171"/>
      <c r="T36" s="171"/>
      <c r="U36" s="165"/>
      <c r="V36" s="165"/>
      <c r="W36" s="165"/>
      <c r="X36" s="165"/>
      <c r="Y36" s="165"/>
      <c r="Z36" s="158"/>
      <c r="AA36" s="160"/>
    </row>
    <row r="37" spans="1:27">
      <c r="A37" s="52">
        <v>25</v>
      </c>
      <c r="B37" s="56" t="s">
        <v>72</v>
      </c>
      <c r="C37" s="161"/>
      <c r="D37" s="159">
        <v>3</v>
      </c>
      <c r="E37" s="161"/>
      <c r="F37" s="155"/>
      <c r="G37" s="155"/>
      <c r="H37" s="155"/>
      <c r="I37" s="155"/>
      <c r="J37" s="155"/>
      <c r="K37" s="174"/>
      <c r="L37" s="174"/>
      <c r="M37" s="174"/>
      <c r="N37" s="174"/>
      <c r="O37" s="174"/>
      <c r="P37" s="170">
        <v>30</v>
      </c>
      <c r="Q37" s="170"/>
      <c r="R37" s="170"/>
      <c r="S37" s="170"/>
      <c r="T37" s="178">
        <v>4</v>
      </c>
      <c r="U37" s="164"/>
      <c r="V37" s="164"/>
      <c r="W37" s="164"/>
      <c r="X37" s="164"/>
      <c r="Y37" s="164"/>
      <c r="Z37" s="157">
        <f t="shared" si="6"/>
        <v>30</v>
      </c>
      <c r="AA37" s="159">
        <f t="shared" ref="AA37" si="14">J37+O37+T37+Y37</f>
        <v>4</v>
      </c>
    </row>
    <row r="38" spans="1:27">
      <c r="A38" s="52">
        <v>26</v>
      </c>
      <c r="B38" s="56" t="s">
        <v>73</v>
      </c>
      <c r="C38" s="162"/>
      <c r="D38" s="160"/>
      <c r="E38" s="162"/>
      <c r="F38" s="156"/>
      <c r="G38" s="156"/>
      <c r="H38" s="156"/>
      <c r="I38" s="156"/>
      <c r="J38" s="156"/>
      <c r="K38" s="175"/>
      <c r="L38" s="175"/>
      <c r="M38" s="175"/>
      <c r="N38" s="175"/>
      <c r="O38" s="175"/>
      <c r="P38" s="171"/>
      <c r="Q38" s="171"/>
      <c r="R38" s="171"/>
      <c r="S38" s="171"/>
      <c r="T38" s="179"/>
      <c r="U38" s="165"/>
      <c r="V38" s="165"/>
      <c r="W38" s="165"/>
      <c r="X38" s="165"/>
      <c r="Y38" s="165"/>
      <c r="Z38" s="158"/>
      <c r="AA38" s="160"/>
    </row>
    <row r="39" spans="1:27">
      <c r="A39" s="52">
        <v>27</v>
      </c>
      <c r="B39" s="66" t="s">
        <v>36</v>
      </c>
      <c r="C39" s="161"/>
      <c r="D39" s="159">
        <v>3</v>
      </c>
      <c r="E39" s="161"/>
      <c r="F39" s="155"/>
      <c r="G39" s="155"/>
      <c r="H39" s="155"/>
      <c r="I39" s="155"/>
      <c r="J39" s="155"/>
      <c r="K39" s="174"/>
      <c r="L39" s="174"/>
      <c r="M39" s="174"/>
      <c r="N39" s="174"/>
      <c r="O39" s="174"/>
      <c r="P39" s="170">
        <v>30</v>
      </c>
      <c r="Q39" s="170"/>
      <c r="R39" s="170"/>
      <c r="S39" s="170"/>
      <c r="T39" s="170">
        <v>4</v>
      </c>
      <c r="U39" s="164"/>
      <c r="V39" s="164"/>
      <c r="W39" s="164"/>
      <c r="X39" s="164"/>
      <c r="Y39" s="164"/>
      <c r="Z39" s="157">
        <f t="shared" si="6"/>
        <v>30</v>
      </c>
      <c r="AA39" s="168">
        <f t="shared" ref="AA39" si="15">J39+O39+T39+Y39</f>
        <v>4</v>
      </c>
    </row>
    <row r="40" spans="1:27">
      <c r="A40" s="52">
        <v>28</v>
      </c>
      <c r="B40" s="65" t="s">
        <v>57</v>
      </c>
      <c r="C40" s="162"/>
      <c r="D40" s="160"/>
      <c r="E40" s="162"/>
      <c r="F40" s="156"/>
      <c r="G40" s="156"/>
      <c r="H40" s="156"/>
      <c r="I40" s="156"/>
      <c r="J40" s="156"/>
      <c r="K40" s="175"/>
      <c r="L40" s="175"/>
      <c r="M40" s="175"/>
      <c r="N40" s="175"/>
      <c r="O40" s="175"/>
      <c r="P40" s="171"/>
      <c r="Q40" s="171"/>
      <c r="R40" s="171"/>
      <c r="S40" s="171"/>
      <c r="T40" s="171"/>
      <c r="U40" s="165"/>
      <c r="V40" s="165"/>
      <c r="W40" s="165"/>
      <c r="X40" s="165"/>
      <c r="Y40" s="165"/>
      <c r="Z40" s="158"/>
      <c r="AA40" s="169"/>
    </row>
    <row r="41" spans="1:27">
      <c r="A41" s="153" t="s">
        <v>56</v>
      </c>
      <c r="B41" s="154"/>
      <c r="C41" s="33"/>
      <c r="D41" s="33"/>
      <c r="E41" s="25"/>
      <c r="F41" s="57">
        <f>SUM(F23:F40)</f>
        <v>30</v>
      </c>
      <c r="G41" s="57">
        <f>SUM(G23:G40)</f>
        <v>0</v>
      </c>
      <c r="H41" s="57">
        <f t="shared" ref="H41:Y41" si="16">SUM(H23:H40)</f>
        <v>0</v>
      </c>
      <c r="I41" s="57">
        <f t="shared" si="16"/>
        <v>0</v>
      </c>
      <c r="J41" s="57">
        <f t="shared" si="16"/>
        <v>5</v>
      </c>
      <c r="K41" s="57">
        <f t="shared" si="16"/>
        <v>60</v>
      </c>
      <c r="L41" s="57">
        <f t="shared" si="16"/>
        <v>30</v>
      </c>
      <c r="M41" s="57">
        <f t="shared" si="16"/>
        <v>0</v>
      </c>
      <c r="N41" s="57">
        <f t="shared" si="16"/>
        <v>0</v>
      </c>
      <c r="O41" s="57">
        <f t="shared" si="16"/>
        <v>12</v>
      </c>
      <c r="P41" s="57">
        <f t="shared" si="16"/>
        <v>60</v>
      </c>
      <c r="Q41" s="57">
        <f t="shared" si="16"/>
        <v>30</v>
      </c>
      <c r="R41" s="57">
        <f t="shared" si="16"/>
        <v>0</v>
      </c>
      <c r="S41" s="57">
        <f t="shared" si="16"/>
        <v>0</v>
      </c>
      <c r="T41" s="57">
        <f t="shared" si="16"/>
        <v>13</v>
      </c>
      <c r="U41" s="57">
        <f t="shared" si="16"/>
        <v>30</v>
      </c>
      <c r="V41" s="57">
        <f t="shared" si="16"/>
        <v>0</v>
      </c>
      <c r="W41" s="57">
        <f t="shared" si="16"/>
        <v>30</v>
      </c>
      <c r="X41" s="57">
        <f t="shared" si="16"/>
        <v>0</v>
      </c>
      <c r="Y41" s="57">
        <f t="shared" si="16"/>
        <v>8</v>
      </c>
      <c r="Z41" s="57">
        <f t="shared" ref="Z41" si="17">SUM(Z25:Z40)</f>
        <v>240</v>
      </c>
      <c r="AA41" s="57">
        <f>SUM(AA23:AA40)</f>
        <v>38</v>
      </c>
    </row>
    <row r="42" spans="1:27" ht="30" customHeight="1">
      <c r="A42" s="148" t="s">
        <v>32</v>
      </c>
      <c r="B42" s="149"/>
      <c r="C42" s="25"/>
      <c r="D42" s="25"/>
      <c r="E42" s="25"/>
      <c r="F42" s="57">
        <f>F10+F21+F41</f>
        <v>60</v>
      </c>
      <c r="G42" s="57">
        <f t="shared" ref="G42:Y42" si="18">G10+G21+G41</f>
        <v>0</v>
      </c>
      <c r="H42" s="57">
        <f t="shared" si="18"/>
        <v>135</v>
      </c>
      <c r="I42" s="57">
        <f t="shared" si="18"/>
        <v>30</v>
      </c>
      <c r="J42" s="57">
        <f t="shared" si="18"/>
        <v>28</v>
      </c>
      <c r="K42" s="57">
        <f t="shared" si="18"/>
        <v>60</v>
      </c>
      <c r="L42" s="57">
        <f t="shared" si="18"/>
        <v>30</v>
      </c>
      <c r="M42" s="57">
        <f t="shared" si="18"/>
        <v>105</v>
      </c>
      <c r="N42" s="57">
        <f t="shared" si="18"/>
        <v>30</v>
      </c>
      <c r="O42" s="57">
        <f t="shared" si="18"/>
        <v>32</v>
      </c>
      <c r="P42" s="57">
        <f t="shared" si="18"/>
        <v>90</v>
      </c>
      <c r="Q42" s="57">
        <f t="shared" si="18"/>
        <v>30</v>
      </c>
      <c r="R42" s="57">
        <f t="shared" si="18"/>
        <v>60</v>
      </c>
      <c r="S42" s="57">
        <f t="shared" si="18"/>
        <v>30</v>
      </c>
      <c r="T42" s="57">
        <f t="shared" si="18"/>
        <v>30</v>
      </c>
      <c r="U42" s="57">
        <f t="shared" si="18"/>
        <v>60</v>
      </c>
      <c r="V42" s="57">
        <f t="shared" si="18"/>
        <v>0</v>
      </c>
      <c r="W42" s="57">
        <f t="shared" si="18"/>
        <v>60</v>
      </c>
      <c r="X42" s="57">
        <f t="shared" si="18"/>
        <v>30</v>
      </c>
      <c r="Y42" s="57">
        <f t="shared" si="18"/>
        <v>30</v>
      </c>
      <c r="Z42" s="25">
        <f>Z10+Z21+Z41</f>
        <v>780</v>
      </c>
      <c r="AA42" s="67">
        <f>AA10+AA21+AA41</f>
        <v>120</v>
      </c>
    </row>
    <row r="43" spans="1:27" ht="18.75" customHeight="1">
      <c r="B43" s="150" t="s">
        <v>99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59"/>
      <c r="W43" s="59"/>
      <c r="X43" s="59"/>
      <c r="Y43" s="59"/>
      <c r="Z43" s="59"/>
      <c r="AA43" s="59"/>
    </row>
    <row r="44" spans="1:27" ht="18.75">
      <c r="B44" s="60" t="s">
        <v>38</v>
      </c>
      <c r="C44" s="59"/>
      <c r="D44" s="59"/>
      <c r="E44" s="59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1:27" ht="18.75" hidden="1">
      <c r="B45" s="60"/>
      <c r="C45" s="59"/>
      <c r="D45" s="59"/>
      <c r="E45" s="59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spans="1:27" ht="18.75" hidden="1">
      <c r="B46" s="60"/>
      <c r="C46" s="59"/>
      <c r="D46" s="59"/>
      <c r="E46" s="59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pans="1:27" ht="18.75" hidden="1">
      <c r="B47" s="60"/>
      <c r="C47" s="59"/>
      <c r="D47" s="59"/>
      <c r="E47" s="59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ht="17.25" hidden="1" customHeight="1">
      <c r="B48" s="60"/>
    </row>
    <row r="49" spans="2:2">
      <c r="B49" s="62" t="s">
        <v>30</v>
      </c>
    </row>
    <row r="50" spans="2:2">
      <c r="B50" s="60"/>
    </row>
    <row r="51" spans="2:2">
      <c r="B51" s="112" t="s">
        <v>96</v>
      </c>
    </row>
  </sheetData>
  <sheetProtection selectLockedCells="1" selectUnlockedCells="1"/>
  <mergeCells count="247">
    <mergeCell ref="L37:L38"/>
    <mergeCell ref="L35:L36"/>
    <mergeCell ref="M35:M36"/>
    <mergeCell ref="N35:N36"/>
    <mergeCell ref="O35:O36"/>
    <mergeCell ref="P35:P36"/>
    <mergeCell ref="Q35:Q36"/>
    <mergeCell ref="AA37:AA38"/>
    <mergeCell ref="Z37:Z38"/>
    <mergeCell ref="Y37:Y38"/>
    <mergeCell ref="X37:X38"/>
    <mergeCell ref="W37:W38"/>
    <mergeCell ref="T35:T36"/>
    <mergeCell ref="S35:S36"/>
    <mergeCell ref="Q37:Q38"/>
    <mergeCell ref="P37:P38"/>
    <mergeCell ref="M37:M38"/>
    <mergeCell ref="N37:N38"/>
    <mergeCell ref="O37:O38"/>
    <mergeCell ref="N33:N34"/>
    <mergeCell ref="O33:O34"/>
    <mergeCell ref="R35:R36"/>
    <mergeCell ref="V37:V38"/>
    <mergeCell ref="U37:U38"/>
    <mergeCell ref="T37:T38"/>
    <mergeCell ref="S37:S38"/>
    <mergeCell ref="R37:R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T33:T34"/>
    <mergeCell ref="Q33:Q34"/>
    <mergeCell ref="R33:R34"/>
    <mergeCell ref="S33:S34"/>
    <mergeCell ref="H33:H34"/>
    <mergeCell ref="H35:H36"/>
    <mergeCell ref="J35:J36"/>
    <mergeCell ref="P31:P32"/>
    <mergeCell ref="R31:R32"/>
    <mergeCell ref="S31:S32"/>
    <mergeCell ref="U31:U32"/>
    <mergeCell ref="V31:V32"/>
    <mergeCell ref="L31:L32"/>
    <mergeCell ref="M31:M32"/>
    <mergeCell ref="N31:N32"/>
    <mergeCell ref="O31:O32"/>
    <mergeCell ref="Y23:Y24"/>
    <mergeCell ref="X23:X24"/>
    <mergeCell ref="Y25:Y26"/>
    <mergeCell ref="X25:X26"/>
    <mergeCell ref="T25:T26"/>
    <mergeCell ref="U25:U26"/>
    <mergeCell ref="V25:V26"/>
    <mergeCell ref="W25:W26"/>
    <mergeCell ref="O27:O28"/>
    <mergeCell ref="V27:V28"/>
    <mergeCell ref="R23:R24"/>
    <mergeCell ref="S23:S24"/>
    <mergeCell ref="T23:T24"/>
    <mergeCell ref="U23:U24"/>
    <mergeCell ref="V23:V24"/>
    <mergeCell ref="W23:W24"/>
    <mergeCell ref="R25:R26"/>
    <mergeCell ref="S25:S26"/>
    <mergeCell ref="W27:W28"/>
    <mergeCell ref="U27:U28"/>
    <mergeCell ref="R27:R28"/>
    <mergeCell ref="S27:S28"/>
    <mergeCell ref="L23:L24"/>
    <mergeCell ref="M23:M24"/>
    <mergeCell ref="N23:N24"/>
    <mergeCell ref="P23:P24"/>
    <mergeCell ref="Q23:Q24"/>
    <mergeCell ref="P27:P28"/>
    <mergeCell ref="Q27:Q28"/>
    <mergeCell ref="O23:O24"/>
    <mergeCell ref="C39:C40"/>
    <mergeCell ref="D39:D40"/>
    <mergeCell ref="F39:F40"/>
    <mergeCell ref="G39:G40"/>
    <mergeCell ref="H39:H40"/>
    <mergeCell ref="I39:I40"/>
    <mergeCell ref="J39:J40"/>
    <mergeCell ref="K25:K26"/>
    <mergeCell ref="L25:L26"/>
    <mergeCell ref="M25:M26"/>
    <mergeCell ref="N25:N26"/>
    <mergeCell ref="O25:O26"/>
    <mergeCell ref="P25:P26"/>
    <mergeCell ref="Q25:Q26"/>
    <mergeCell ref="E39:E40"/>
    <mergeCell ref="K35:K36"/>
    <mergeCell ref="I33:I34"/>
    <mergeCell ref="I35:I36"/>
    <mergeCell ref="K27:K28"/>
    <mergeCell ref="J33:J34"/>
    <mergeCell ref="Y39:Y40"/>
    <mergeCell ref="K39:K40"/>
    <mergeCell ref="L39:L40"/>
    <mergeCell ref="M39:M40"/>
    <mergeCell ref="N39:N40"/>
    <mergeCell ref="O39:O40"/>
    <mergeCell ref="Q39:Q40"/>
    <mergeCell ref="U39:U40"/>
    <mergeCell ref="V39:V40"/>
    <mergeCell ref="W39:W40"/>
    <mergeCell ref="X39:X40"/>
    <mergeCell ref="P39:P40"/>
    <mergeCell ref="T39:T40"/>
    <mergeCell ref="R39:R40"/>
    <mergeCell ref="S39:S40"/>
    <mergeCell ref="L27:L28"/>
    <mergeCell ref="M27:M28"/>
    <mergeCell ref="X33:X34"/>
    <mergeCell ref="W33:W34"/>
    <mergeCell ref="N27:N28"/>
    <mergeCell ref="Z39:Z40"/>
    <mergeCell ref="AA39:AA40"/>
    <mergeCell ref="Y29:Y30"/>
    <mergeCell ref="K29:K30"/>
    <mergeCell ref="L29:L30"/>
    <mergeCell ref="M29:M30"/>
    <mergeCell ref="N29:N30"/>
    <mergeCell ref="O29:O30"/>
    <mergeCell ref="X29:X30"/>
    <mergeCell ref="P29:P30"/>
    <mergeCell ref="Q29:Q30"/>
    <mergeCell ref="R29:R30"/>
    <mergeCell ref="S29:S30"/>
    <mergeCell ref="T29:T30"/>
    <mergeCell ref="U29:U30"/>
    <mergeCell ref="V29:V30"/>
    <mergeCell ref="Q31:Q32"/>
    <mergeCell ref="T31:T32"/>
    <mergeCell ref="U33:U34"/>
    <mergeCell ref="Y31:Y32"/>
    <mergeCell ref="K33:K34"/>
    <mergeCell ref="L33:L34"/>
    <mergeCell ref="M33:M34"/>
    <mergeCell ref="P33:P34"/>
    <mergeCell ref="K23:K24"/>
    <mergeCell ref="J25:J26"/>
    <mergeCell ref="I27:I28"/>
    <mergeCell ref="I23:I24"/>
    <mergeCell ref="I31:I32"/>
    <mergeCell ref="H29:H30"/>
    <mergeCell ref="I29:I30"/>
    <mergeCell ref="J27:J28"/>
    <mergeCell ref="J23:J24"/>
    <mergeCell ref="J31:J32"/>
    <mergeCell ref="H25:H26"/>
    <mergeCell ref="H27:H28"/>
    <mergeCell ref="H23:H24"/>
    <mergeCell ref="H31:H32"/>
    <mergeCell ref="K31:K32"/>
    <mergeCell ref="I25:I26"/>
    <mergeCell ref="Z25:Z26"/>
    <mergeCell ref="AA25:AA26"/>
    <mergeCell ref="Z27:Z28"/>
    <mergeCell ref="Z23:Z24"/>
    <mergeCell ref="Z31:Z32"/>
    <mergeCell ref="AA31:AA32"/>
    <mergeCell ref="AA23:AA24"/>
    <mergeCell ref="AA27:AA28"/>
    <mergeCell ref="U35:U36"/>
    <mergeCell ref="Y33:Y34"/>
    <mergeCell ref="Y35:Y36"/>
    <mergeCell ref="Z35:Z36"/>
    <mergeCell ref="AA35:AA36"/>
    <mergeCell ref="Z33:Z34"/>
    <mergeCell ref="AA33:AA34"/>
    <mergeCell ref="V33:V34"/>
    <mergeCell ref="X35:X36"/>
    <mergeCell ref="W35:W36"/>
    <mergeCell ref="V35:V36"/>
    <mergeCell ref="W29:W30"/>
    <mergeCell ref="Y27:Y28"/>
    <mergeCell ref="X27:X28"/>
    <mergeCell ref="W31:W32"/>
    <mergeCell ref="X31:X32"/>
    <mergeCell ref="G27:G28"/>
    <mergeCell ref="G23:G24"/>
    <mergeCell ref="G31:G32"/>
    <mergeCell ref="F25:F26"/>
    <mergeCell ref="C33:C34"/>
    <mergeCell ref="C35:C36"/>
    <mergeCell ref="D23:D24"/>
    <mergeCell ref="D31:D32"/>
    <mergeCell ref="D33:D34"/>
    <mergeCell ref="D35:D36"/>
    <mergeCell ref="E35:E36"/>
    <mergeCell ref="F35:F36"/>
    <mergeCell ref="C25:C26"/>
    <mergeCell ref="C27:C28"/>
    <mergeCell ref="E25:E26"/>
    <mergeCell ref="G25:G26"/>
    <mergeCell ref="E31:E32"/>
    <mergeCell ref="E23:E24"/>
    <mergeCell ref="G33:G34"/>
    <mergeCell ref="E33:E34"/>
    <mergeCell ref="G35:G36"/>
    <mergeCell ref="A42:B42"/>
    <mergeCell ref="B43:U43"/>
    <mergeCell ref="A10:B10"/>
    <mergeCell ref="A11:AA11"/>
    <mergeCell ref="A21:B21"/>
    <mergeCell ref="A22:AA22"/>
    <mergeCell ref="A41:B41"/>
    <mergeCell ref="J29:J30"/>
    <mergeCell ref="Z29:Z30"/>
    <mergeCell ref="AA29:AA30"/>
    <mergeCell ref="G29:G30"/>
    <mergeCell ref="D29:D30"/>
    <mergeCell ref="D25:D26"/>
    <mergeCell ref="D27:D28"/>
    <mergeCell ref="C23:C24"/>
    <mergeCell ref="C31:C32"/>
    <mergeCell ref="C29:C30"/>
    <mergeCell ref="E29:E30"/>
    <mergeCell ref="F29:F30"/>
    <mergeCell ref="E27:E28"/>
    <mergeCell ref="F27:F28"/>
    <mergeCell ref="F23:F24"/>
    <mergeCell ref="F31:F32"/>
    <mergeCell ref="F33:F34"/>
    <mergeCell ref="A8:AA8"/>
    <mergeCell ref="A1:AA1"/>
    <mergeCell ref="U3:AA3"/>
    <mergeCell ref="A4:E4"/>
    <mergeCell ref="F4:AA4"/>
    <mergeCell ref="A5:A7"/>
    <mergeCell ref="B5:B7"/>
    <mergeCell ref="C5:E6"/>
    <mergeCell ref="F5:O5"/>
    <mergeCell ref="P5:Y5"/>
    <mergeCell ref="Z5:Z7"/>
    <mergeCell ref="AA5:AA7"/>
    <mergeCell ref="F6:J6"/>
    <mergeCell ref="K6:O6"/>
    <mergeCell ref="P6:T6"/>
    <mergeCell ref="U6:Y6"/>
  </mergeCells>
  <phoneticPr fontId="5" type="noConversion"/>
  <pageMargins left="0.35416666666666669" right="0.35416666666666669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zoomScale="130" zoomScaleNormal="130" workbookViewId="0">
      <selection activeCell="E16" sqref="E16"/>
    </sheetView>
  </sheetViews>
  <sheetFormatPr defaultColWidth="7" defaultRowHeight="15"/>
  <cols>
    <col min="1" max="1" width="3.109375" bestFit="1" customWidth="1"/>
    <col min="2" max="2" width="43.6640625" bestFit="1" customWidth="1"/>
    <col min="4" max="4" width="7.44140625" bestFit="1" customWidth="1"/>
  </cols>
  <sheetData>
    <row r="1" spans="1:4" ht="15.75">
      <c r="A1" s="2" t="s">
        <v>3</v>
      </c>
      <c r="B1" s="2" t="s">
        <v>39</v>
      </c>
      <c r="C1" s="2" t="s">
        <v>20</v>
      </c>
      <c r="D1" s="3"/>
    </row>
    <row r="2" spans="1:4" ht="15.75">
      <c r="A2" s="2"/>
      <c r="B2" s="32" t="s">
        <v>80</v>
      </c>
      <c r="C2" s="2">
        <v>28</v>
      </c>
      <c r="D2" s="3"/>
    </row>
    <row r="3" spans="1:4" ht="15.75">
      <c r="A3" s="2">
        <v>1</v>
      </c>
      <c r="B3" s="32" t="s">
        <v>25</v>
      </c>
      <c r="C3" s="2">
        <v>21</v>
      </c>
      <c r="D3" s="3"/>
    </row>
    <row r="4" spans="1:4" ht="15.75">
      <c r="A4" s="2">
        <v>2</v>
      </c>
      <c r="B4" s="44" t="s">
        <v>26</v>
      </c>
      <c r="C4" s="2">
        <v>4</v>
      </c>
      <c r="D4" s="3"/>
    </row>
    <row r="5" spans="1:4" ht="15.75">
      <c r="A5" s="2">
        <v>3</v>
      </c>
      <c r="B5" s="44" t="s">
        <v>27</v>
      </c>
      <c r="C5" s="2">
        <v>4</v>
      </c>
      <c r="D5" s="3"/>
    </row>
    <row r="6" spans="1:4" ht="15.75">
      <c r="A6" s="2">
        <v>4</v>
      </c>
      <c r="B6" s="49" t="s">
        <v>35</v>
      </c>
      <c r="C6" s="2">
        <v>7</v>
      </c>
      <c r="D6" s="3"/>
    </row>
    <row r="7" spans="1:4" ht="15.75">
      <c r="A7" s="2">
        <v>5</v>
      </c>
      <c r="B7" s="73" t="s">
        <v>34</v>
      </c>
      <c r="C7" s="2">
        <v>4</v>
      </c>
      <c r="D7" s="3"/>
    </row>
    <row r="8" spans="1:4" ht="15.75">
      <c r="A8" s="2">
        <v>6</v>
      </c>
      <c r="B8" s="74" t="s">
        <v>82</v>
      </c>
      <c r="C8" s="2">
        <v>4</v>
      </c>
      <c r="D8" s="3"/>
    </row>
    <row r="9" spans="1:4" ht="15.75">
      <c r="A9" s="2"/>
      <c r="B9" s="5" t="s">
        <v>40</v>
      </c>
      <c r="C9" s="2">
        <f>SUM(C3:C8)</f>
        <v>44</v>
      </c>
      <c r="D9" s="3"/>
    </row>
    <row r="10" spans="1:4" ht="15.75">
      <c r="A10" s="3"/>
      <c r="B10" s="6"/>
      <c r="C10" s="3"/>
      <c r="D10" s="3"/>
    </row>
    <row r="11" spans="1:4" ht="15.75">
      <c r="A11" s="2" t="s">
        <v>3</v>
      </c>
      <c r="B11" s="2" t="s">
        <v>41</v>
      </c>
      <c r="C11" s="2" t="s">
        <v>20</v>
      </c>
      <c r="D11" s="2" t="s">
        <v>42</v>
      </c>
    </row>
    <row r="12" spans="1:4" ht="15.75">
      <c r="A12" s="2"/>
      <c r="B12" s="4"/>
      <c r="C12" s="2"/>
      <c r="D12" s="2"/>
    </row>
    <row r="13" spans="1:4" ht="15.75">
      <c r="A13" s="2">
        <v>1</v>
      </c>
      <c r="B13" s="5" t="s">
        <v>43</v>
      </c>
      <c r="C13" s="2">
        <v>120</v>
      </c>
      <c r="D13" s="7">
        <f>C13/120</f>
        <v>1</v>
      </c>
    </row>
    <row r="14" spans="1:4" ht="15.75">
      <c r="A14" s="2">
        <v>2</v>
      </c>
      <c r="B14" s="5" t="s">
        <v>44</v>
      </c>
      <c r="C14" s="2">
        <v>28</v>
      </c>
      <c r="D14" s="7">
        <f>C14/120</f>
        <v>0.23333333333333334</v>
      </c>
    </row>
    <row r="15" spans="1:4" ht="15.75">
      <c r="A15" s="2"/>
      <c r="B15" s="5" t="s">
        <v>45</v>
      </c>
      <c r="C15" s="2">
        <f>C13-C14</f>
        <v>92</v>
      </c>
      <c r="D15" s="7">
        <f>D13-D14</f>
        <v>0.76666666666666661</v>
      </c>
    </row>
    <row r="16" spans="1:4" ht="15.75">
      <c r="A16" s="2"/>
      <c r="B16" s="5" t="s">
        <v>46</v>
      </c>
      <c r="C16" s="2"/>
      <c r="D16" s="7"/>
    </row>
    <row r="17" spans="1:4" ht="15.75">
      <c r="A17" s="2">
        <v>3</v>
      </c>
      <c r="B17" s="5" t="s">
        <v>47</v>
      </c>
      <c r="C17" s="2">
        <f>C9</f>
        <v>44</v>
      </c>
      <c r="D17" s="8">
        <f>C17/92</f>
        <v>0.47826086956521741</v>
      </c>
    </row>
    <row r="18" spans="1:4" ht="15.75">
      <c r="A18" s="2">
        <v>4</v>
      </c>
      <c r="B18" s="5" t="s">
        <v>48</v>
      </c>
      <c r="C18" s="2">
        <f>92-C9</f>
        <v>48</v>
      </c>
      <c r="D18" s="8">
        <f>C18/92</f>
        <v>0.52173913043478259</v>
      </c>
    </row>
  </sheetData>
  <sheetProtection selectLockedCells="1" selectUnlockedCells="1"/>
  <pageMargins left="0.74791666666666667" right="0.74791666666666667" top="1.39375" bottom="1.393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topLeftCell="B1" zoomScale="179" zoomScaleNormal="130" workbookViewId="0">
      <selection activeCell="B14" sqref="B14"/>
    </sheetView>
  </sheetViews>
  <sheetFormatPr defaultColWidth="7" defaultRowHeight="15.75"/>
  <cols>
    <col min="1" max="1" width="3.109375" style="64" bestFit="1" customWidth="1"/>
    <col min="2" max="2" width="57" style="64" bestFit="1" customWidth="1"/>
    <col min="3" max="3" width="7" style="64"/>
    <col min="4" max="4" width="7.6640625" style="64" customWidth="1"/>
    <col min="5" max="16384" width="7" style="64"/>
  </cols>
  <sheetData>
    <row r="1" spans="1:4">
      <c r="A1" s="2" t="s">
        <v>3</v>
      </c>
      <c r="B1" s="2" t="s">
        <v>39</v>
      </c>
      <c r="C1" s="2" t="s">
        <v>20</v>
      </c>
      <c r="D1" s="6"/>
    </row>
    <row r="2" spans="1:4">
      <c r="A2" s="2"/>
      <c r="B2" s="9"/>
      <c r="C2" s="2"/>
      <c r="D2" s="6"/>
    </row>
    <row r="3" spans="1:4">
      <c r="A3" s="2">
        <v>1</v>
      </c>
      <c r="B3" s="75" t="s">
        <v>22</v>
      </c>
      <c r="C3" s="33">
        <v>28</v>
      </c>
      <c r="D3" s="6"/>
    </row>
    <row r="4" spans="1:4">
      <c r="A4" s="2">
        <v>2</v>
      </c>
      <c r="B4" s="75" t="s">
        <v>25</v>
      </c>
      <c r="C4" s="2">
        <v>21</v>
      </c>
      <c r="D4" s="6"/>
    </row>
    <row r="5" spans="1:4">
      <c r="A5" s="2">
        <v>3</v>
      </c>
      <c r="B5" s="76" t="s">
        <v>76</v>
      </c>
      <c r="C5" s="2">
        <v>5</v>
      </c>
      <c r="D5" s="6"/>
    </row>
    <row r="6" spans="1:4">
      <c r="A6" s="2">
        <v>4</v>
      </c>
      <c r="B6" s="76" t="s">
        <v>77</v>
      </c>
      <c r="C6" s="2">
        <v>4</v>
      </c>
      <c r="D6" s="6"/>
    </row>
    <row r="7" spans="1:4" ht="30">
      <c r="A7" s="2">
        <v>5</v>
      </c>
      <c r="B7" s="77" t="s">
        <v>94</v>
      </c>
      <c r="C7" s="2">
        <v>4</v>
      </c>
      <c r="D7" s="6"/>
    </row>
    <row r="8" spans="1:4" ht="30">
      <c r="A8" s="2">
        <v>6</v>
      </c>
      <c r="B8" s="77" t="s">
        <v>95</v>
      </c>
      <c r="C8" s="2">
        <v>4</v>
      </c>
      <c r="D8" s="6"/>
    </row>
    <row r="9" spans="1:4" ht="30">
      <c r="A9" s="2">
        <v>7</v>
      </c>
      <c r="B9" s="78" t="s">
        <v>78</v>
      </c>
      <c r="C9" s="2">
        <v>4</v>
      </c>
      <c r="D9" s="6"/>
    </row>
    <row r="10" spans="1:4" ht="30">
      <c r="A10" s="2">
        <v>8</v>
      </c>
      <c r="B10" s="79" t="s">
        <v>83</v>
      </c>
      <c r="C10" s="2">
        <v>4</v>
      </c>
      <c r="D10" s="6"/>
    </row>
    <row r="11" spans="1:4">
      <c r="A11" s="2">
        <v>9</v>
      </c>
      <c r="B11" s="80" t="s">
        <v>84</v>
      </c>
      <c r="C11" s="2">
        <v>4</v>
      </c>
      <c r="D11" s="6"/>
    </row>
    <row r="12" spans="1:4" ht="30">
      <c r="A12" s="2">
        <v>10</v>
      </c>
      <c r="B12" s="81" t="s">
        <v>85</v>
      </c>
      <c r="C12" s="2">
        <v>4</v>
      </c>
      <c r="D12" s="6"/>
    </row>
    <row r="13" spans="1:4" ht="30">
      <c r="A13" s="2">
        <v>11</v>
      </c>
      <c r="B13" s="77" t="s">
        <v>86</v>
      </c>
      <c r="C13" s="2">
        <v>4</v>
      </c>
      <c r="D13" s="6"/>
    </row>
    <row r="14" spans="1:4">
      <c r="A14" s="2"/>
      <c r="B14" s="9" t="s">
        <v>40</v>
      </c>
      <c r="C14" s="2">
        <f>SUM(C3:C13)</f>
        <v>86</v>
      </c>
      <c r="D14" s="6"/>
    </row>
    <row r="15" spans="1:4">
      <c r="A15" s="3"/>
      <c r="B15" s="6"/>
      <c r="C15" s="3"/>
      <c r="D15" s="6"/>
    </row>
    <row r="16" spans="1:4">
      <c r="A16" s="3"/>
      <c r="B16" s="6"/>
      <c r="C16" s="3"/>
      <c r="D16" s="6"/>
    </row>
    <row r="17" spans="1:4">
      <c r="A17" s="2" t="s">
        <v>3</v>
      </c>
      <c r="B17" s="2" t="s">
        <v>41</v>
      </c>
      <c r="C17" s="2" t="s">
        <v>20</v>
      </c>
      <c r="D17" s="2" t="s">
        <v>42</v>
      </c>
    </row>
    <row r="18" spans="1:4">
      <c r="A18" s="2"/>
      <c r="B18" s="5"/>
      <c r="C18" s="2"/>
      <c r="D18" s="2"/>
    </row>
    <row r="19" spans="1:4">
      <c r="A19" s="2">
        <v>1</v>
      </c>
      <c r="B19" s="5" t="s">
        <v>43</v>
      </c>
      <c r="C19" s="2">
        <v>120</v>
      </c>
      <c r="D19" s="7">
        <f>C19/120</f>
        <v>1</v>
      </c>
    </row>
    <row r="20" spans="1:4">
      <c r="A20" s="2">
        <v>2</v>
      </c>
      <c r="B20" s="5" t="s">
        <v>49</v>
      </c>
      <c r="C20" s="2">
        <f>120-C14</f>
        <v>34</v>
      </c>
      <c r="D20" s="7">
        <f>C20/120</f>
        <v>0.28333333333333333</v>
      </c>
    </row>
    <row r="21" spans="1:4">
      <c r="A21" s="2">
        <v>3</v>
      </c>
      <c r="B21" s="5" t="s">
        <v>50</v>
      </c>
      <c r="C21" s="2">
        <f>C14</f>
        <v>86</v>
      </c>
      <c r="D21" s="8">
        <f>D19-D20</f>
        <v>0.71666666666666667</v>
      </c>
    </row>
  </sheetData>
  <sheetProtection selectLockedCells="1" selectUnlockedCells="1"/>
  <pageMargins left="0.74791666666666667" right="0.74791666666666667" top="1.39375" bottom="1.393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B72F-693A-4B6B-BFBA-0144065A61F3}">
  <dimension ref="A1:C12"/>
  <sheetViews>
    <sheetView zoomScale="130" zoomScaleNormal="130" workbookViewId="0">
      <selection activeCell="B10" sqref="B3:B10"/>
    </sheetView>
  </sheetViews>
  <sheetFormatPr defaultColWidth="8.88671875" defaultRowHeight="15.75"/>
  <cols>
    <col min="1" max="1" width="3.109375" style="64" bestFit="1" customWidth="1"/>
    <col min="2" max="2" width="45" style="64" bestFit="1" customWidth="1"/>
    <col min="3" max="16384" width="8.88671875" style="64"/>
  </cols>
  <sheetData>
    <row r="1" spans="1:3" ht="15" customHeight="1">
      <c r="A1" s="2" t="s">
        <v>3</v>
      </c>
      <c r="B1" s="2" t="s">
        <v>39</v>
      </c>
      <c r="C1" s="2" t="s">
        <v>51</v>
      </c>
    </row>
    <row r="2" spans="1:3" ht="15" customHeight="1">
      <c r="A2" s="2"/>
      <c r="B2" s="10"/>
      <c r="C2" s="2"/>
    </row>
    <row r="3" spans="1:3" ht="15" customHeight="1">
      <c r="A3" s="11">
        <v>1</v>
      </c>
      <c r="B3" s="82" t="s">
        <v>79</v>
      </c>
      <c r="C3" s="16" t="s">
        <v>52</v>
      </c>
    </row>
    <row r="4" spans="1:3" ht="15" customHeight="1">
      <c r="A4" s="11">
        <v>2</v>
      </c>
      <c r="B4" s="83" t="s">
        <v>76</v>
      </c>
      <c r="C4" s="16" t="s">
        <v>52</v>
      </c>
    </row>
    <row r="5" spans="1:3" ht="15" customHeight="1">
      <c r="A5" s="2"/>
      <c r="B5" s="84"/>
      <c r="C5" s="2"/>
    </row>
    <row r="6" spans="1:3" ht="15" customHeight="1">
      <c r="A6" s="12">
        <v>1</v>
      </c>
      <c r="B6" s="85" t="s">
        <v>25</v>
      </c>
      <c r="C6" s="12" t="s">
        <v>53</v>
      </c>
    </row>
    <row r="7" spans="1:3" ht="15" customHeight="1">
      <c r="A7" s="12">
        <v>2</v>
      </c>
      <c r="B7" s="85" t="s">
        <v>35</v>
      </c>
      <c r="C7" s="12" t="s">
        <v>53</v>
      </c>
    </row>
    <row r="8" spans="1:3" ht="15" customHeight="1">
      <c r="A8" s="2"/>
      <c r="B8" s="86"/>
      <c r="C8" s="2"/>
    </row>
    <row r="9" spans="1:3" ht="15" customHeight="1">
      <c r="A9" s="13">
        <v>1</v>
      </c>
      <c r="B9" s="87" t="s">
        <v>29</v>
      </c>
      <c r="C9" s="13" t="s">
        <v>54</v>
      </c>
    </row>
    <row r="10" spans="1:3" ht="15" customHeight="1">
      <c r="A10" s="13">
        <v>2</v>
      </c>
      <c r="B10" s="87" t="s">
        <v>78</v>
      </c>
      <c r="C10" s="13" t="s">
        <v>54</v>
      </c>
    </row>
    <row r="11" spans="1:3">
      <c r="A11" s="3"/>
      <c r="B11" s="14"/>
      <c r="C11" s="3"/>
    </row>
    <row r="12" spans="1:3">
      <c r="A12" s="3"/>
      <c r="B12" s="15"/>
      <c r="C1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4978-F9DD-452A-A1EB-8844F96B9C47}">
  <dimension ref="A1:C20"/>
  <sheetViews>
    <sheetView zoomScale="130" zoomScaleNormal="130" workbookViewId="0">
      <selection activeCell="B18" sqref="B3:B18"/>
    </sheetView>
  </sheetViews>
  <sheetFormatPr defaultColWidth="8.88671875" defaultRowHeight="15" customHeight="1"/>
  <cols>
    <col min="1" max="1" width="8.88671875" style="64"/>
    <col min="2" max="2" width="64.6640625" style="64" bestFit="1" customWidth="1"/>
    <col min="3" max="16384" width="8.88671875" style="64"/>
  </cols>
  <sheetData>
    <row r="1" spans="1:3" ht="15" customHeight="1">
      <c r="A1" s="2" t="s">
        <v>3</v>
      </c>
      <c r="B1" s="2" t="s">
        <v>39</v>
      </c>
      <c r="C1" s="2" t="s">
        <v>51</v>
      </c>
    </row>
    <row r="2" spans="1:3" ht="15" customHeight="1">
      <c r="A2" s="2"/>
      <c r="B2" s="10"/>
      <c r="C2" s="2"/>
    </row>
    <row r="3" spans="1:3" ht="15" customHeight="1">
      <c r="A3" s="11">
        <v>1</v>
      </c>
      <c r="B3" s="88" t="s">
        <v>25</v>
      </c>
      <c r="C3" s="16" t="s">
        <v>52</v>
      </c>
    </row>
    <row r="4" spans="1:3" ht="15" customHeight="1">
      <c r="A4" s="11">
        <v>2</v>
      </c>
      <c r="B4" s="89" t="s">
        <v>26</v>
      </c>
      <c r="C4" s="16" t="s">
        <v>52</v>
      </c>
    </row>
    <row r="5" spans="1:3" ht="15" customHeight="1">
      <c r="A5" s="11">
        <v>3</v>
      </c>
      <c r="B5" s="89" t="s">
        <v>35</v>
      </c>
      <c r="C5" s="16" t="s">
        <v>52</v>
      </c>
    </row>
    <row r="6" spans="1:3" ht="15" customHeight="1">
      <c r="A6" s="2"/>
      <c r="B6" s="84"/>
      <c r="C6" s="2"/>
    </row>
    <row r="7" spans="1:3" ht="15" customHeight="1">
      <c r="A7" s="12">
        <v>1</v>
      </c>
      <c r="B7" s="90" t="s">
        <v>27</v>
      </c>
      <c r="C7" s="12" t="s">
        <v>53</v>
      </c>
    </row>
    <row r="8" spans="1:3" ht="15" customHeight="1">
      <c r="A8" s="12">
        <v>2</v>
      </c>
      <c r="B8" s="90" t="s">
        <v>87</v>
      </c>
      <c r="C8" s="12" t="s">
        <v>53</v>
      </c>
    </row>
    <row r="9" spans="1:3" ht="15" customHeight="1">
      <c r="A9" s="12">
        <v>3</v>
      </c>
      <c r="B9" s="90" t="s">
        <v>88</v>
      </c>
      <c r="C9" s="12" t="s">
        <v>53</v>
      </c>
    </row>
    <row r="10" spans="1:3" ht="15" customHeight="1">
      <c r="A10" s="12">
        <v>4</v>
      </c>
      <c r="B10" s="90" t="s">
        <v>89</v>
      </c>
      <c r="C10" s="12" t="s">
        <v>53</v>
      </c>
    </row>
    <row r="11" spans="1:3" ht="15" customHeight="1">
      <c r="A11" s="2"/>
      <c r="B11" s="91"/>
      <c r="C11" s="2"/>
    </row>
    <row r="12" spans="1:3" ht="15" customHeight="1">
      <c r="A12" s="13">
        <v>1</v>
      </c>
      <c r="B12" s="92" t="s">
        <v>25</v>
      </c>
      <c r="C12" s="13" t="s">
        <v>54</v>
      </c>
    </row>
    <row r="13" spans="1:3" ht="15" customHeight="1">
      <c r="A13" s="13">
        <v>2</v>
      </c>
      <c r="B13" s="92" t="s">
        <v>90</v>
      </c>
      <c r="C13" s="13" t="s">
        <v>54</v>
      </c>
    </row>
    <row r="14" spans="1:3" ht="15" customHeight="1">
      <c r="A14" s="13">
        <v>3</v>
      </c>
      <c r="B14" s="92" t="s">
        <v>91</v>
      </c>
      <c r="C14" s="13" t="s">
        <v>54</v>
      </c>
    </row>
    <row r="15" spans="1:3" ht="15" customHeight="1">
      <c r="A15" s="2"/>
      <c r="B15" s="93"/>
      <c r="C15" s="2"/>
    </row>
    <row r="16" spans="1:3" ht="15" customHeight="1">
      <c r="A16" s="17">
        <v>1</v>
      </c>
      <c r="B16" s="94" t="s">
        <v>34</v>
      </c>
      <c r="C16" s="17" t="s">
        <v>55</v>
      </c>
    </row>
    <row r="17" spans="1:3" ht="15" customHeight="1">
      <c r="A17" s="17">
        <v>2</v>
      </c>
      <c r="B17" s="94" t="s">
        <v>92</v>
      </c>
      <c r="C17" s="17" t="s">
        <v>55</v>
      </c>
    </row>
    <row r="18" spans="1:3" ht="15" customHeight="1">
      <c r="A18" s="17">
        <v>3</v>
      </c>
      <c r="B18" s="94" t="s">
        <v>93</v>
      </c>
      <c r="C18" s="17" t="s">
        <v>55</v>
      </c>
    </row>
    <row r="19" spans="1:3" ht="15" customHeight="1">
      <c r="A19" s="3"/>
      <c r="B19" s="14"/>
      <c r="C19" s="3"/>
    </row>
    <row r="20" spans="1:3" ht="15" customHeight="1">
      <c r="A20" s="3"/>
      <c r="B20" s="15"/>
      <c r="C20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A147-2973-4474-8D72-3331AF2485EC}">
  <dimension ref="A1:C10"/>
  <sheetViews>
    <sheetView zoomScale="130" zoomScaleNormal="130" workbookViewId="0">
      <selection activeCell="B10" sqref="B3:B10"/>
    </sheetView>
  </sheetViews>
  <sheetFormatPr defaultColWidth="8.88671875" defaultRowHeight="15.75"/>
  <cols>
    <col min="1" max="1" width="8.88671875" style="64"/>
    <col min="2" max="2" width="51.33203125" style="64" bestFit="1" customWidth="1"/>
    <col min="3" max="16384" width="8.88671875" style="64"/>
  </cols>
  <sheetData>
    <row r="1" spans="1:3" ht="15" customHeight="1">
      <c r="A1" s="2" t="s">
        <v>3</v>
      </c>
      <c r="B1" s="2" t="s">
        <v>39</v>
      </c>
      <c r="C1" s="2" t="s">
        <v>51</v>
      </c>
    </row>
    <row r="2" spans="1:3" ht="15" customHeight="1">
      <c r="A2" s="2"/>
      <c r="B2" s="10"/>
      <c r="C2" s="2"/>
    </row>
    <row r="3" spans="1:3" ht="15" customHeight="1">
      <c r="A3" s="11">
        <v>1</v>
      </c>
      <c r="B3" s="95" t="s">
        <v>80</v>
      </c>
      <c r="C3" s="16" t="s">
        <v>52</v>
      </c>
    </row>
    <row r="4" spans="1:3" ht="15" customHeight="1">
      <c r="A4" s="2"/>
      <c r="B4" s="96"/>
      <c r="C4" s="2"/>
    </row>
    <row r="5" spans="1:3">
      <c r="A5" s="12">
        <v>1</v>
      </c>
      <c r="B5" s="97" t="s">
        <v>80</v>
      </c>
      <c r="C5" s="12" t="s">
        <v>53</v>
      </c>
    </row>
    <row r="6" spans="1:3">
      <c r="A6" s="2"/>
      <c r="B6" s="98"/>
      <c r="C6" s="2"/>
    </row>
    <row r="7" spans="1:3">
      <c r="A7" s="13">
        <v>1</v>
      </c>
      <c r="B7" s="99" t="s">
        <v>80</v>
      </c>
      <c r="C7" s="13" t="s">
        <v>54</v>
      </c>
    </row>
    <row r="8" spans="1:3">
      <c r="A8" s="2"/>
      <c r="B8" s="100"/>
      <c r="C8" s="2"/>
    </row>
    <row r="9" spans="1:3">
      <c r="A9" s="17">
        <v>1</v>
      </c>
      <c r="B9" s="101" t="s">
        <v>80</v>
      </c>
      <c r="C9" s="17" t="s">
        <v>55</v>
      </c>
    </row>
    <row r="10" spans="1:3">
      <c r="A10" s="17">
        <v>2</v>
      </c>
      <c r="B10" s="101" t="s">
        <v>81</v>
      </c>
      <c r="C10" s="1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34673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II stopień</vt:lpstr>
      <vt:lpstr>Ćwiczenia</vt:lpstr>
      <vt:lpstr>Do wyboru</vt:lpstr>
      <vt:lpstr>Egzaminy</vt:lpstr>
      <vt:lpstr>Zaliczenia z oceną</vt:lpstr>
      <vt:lpstr>Zaliczenia bez oceny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dell</cp:lastModifiedBy>
  <cp:revision>3</cp:revision>
  <cp:lastPrinted>1601-01-01T00:00:00Z</cp:lastPrinted>
  <dcterms:created xsi:type="dcterms:W3CDTF">2011-11-28T22:14:47Z</dcterms:created>
  <dcterms:modified xsi:type="dcterms:W3CDTF">2021-05-28T13:05:19Z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