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agisterskie dzienne" sheetId="1" r:id="rId1"/>
  </sheets>
  <definedNames>
    <definedName name="_xlnm.Print_Area" localSheetId="0">'Magisterskie dzienne'!$A$1:$AC$195</definedName>
  </definedNames>
  <calcPr fullCalcOnLoad="1"/>
</workbook>
</file>

<file path=xl/sharedStrings.xml><?xml version="1.0" encoding="utf-8"?>
<sst xmlns="http://schemas.openxmlformats.org/spreadsheetml/2006/main" count="274" uniqueCount="220">
  <si>
    <t>Lp.</t>
  </si>
  <si>
    <t>kod</t>
  </si>
  <si>
    <t>E</t>
  </si>
  <si>
    <t>Zo</t>
  </si>
  <si>
    <t>Zal.</t>
  </si>
  <si>
    <t>Przedmiot</t>
  </si>
  <si>
    <t>I rok</t>
  </si>
  <si>
    <t>II rok</t>
  </si>
  <si>
    <t>Razem godz.</t>
  </si>
  <si>
    <t>Razem ECTS</t>
  </si>
  <si>
    <t>W</t>
  </si>
  <si>
    <t>K</t>
  </si>
  <si>
    <t>ĆW</t>
  </si>
  <si>
    <t>S</t>
  </si>
  <si>
    <t>ECTS</t>
  </si>
  <si>
    <t>1.</t>
  </si>
  <si>
    <t>2.</t>
  </si>
  <si>
    <t>3.</t>
  </si>
  <si>
    <t>4.</t>
  </si>
  <si>
    <t>razem</t>
  </si>
  <si>
    <t>G. ŚCIEŻKI**</t>
  </si>
  <si>
    <t>1 semestr</t>
  </si>
  <si>
    <t>2 semestr</t>
  </si>
  <si>
    <t>3 semestr</t>
  </si>
  <si>
    <t>4 semestr</t>
  </si>
  <si>
    <t>Pedagogika</t>
  </si>
  <si>
    <t>5.</t>
  </si>
  <si>
    <t>7.</t>
  </si>
  <si>
    <t>9.</t>
  </si>
  <si>
    <t>11.</t>
  </si>
  <si>
    <t>13.</t>
  </si>
  <si>
    <t>Psychologia</t>
  </si>
  <si>
    <t>15.</t>
  </si>
  <si>
    <t>16.</t>
  </si>
  <si>
    <t>17.</t>
  </si>
  <si>
    <t>18.</t>
  </si>
  <si>
    <t>19.</t>
  </si>
  <si>
    <t>21.</t>
  </si>
  <si>
    <t>23.</t>
  </si>
  <si>
    <t>25.</t>
  </si>
  <si>
    <t>26.</t>
  </si>
  <si>
    <t>28.</t>
  </si>
  <si>
    <t>1,2,3,4</t>
  </si>
  <si>
    <t>Rozkład godzin</t>
  </si>
  <si>
    <t>Współczesna myśl humanistyczna</t>
  </si>
  <si>
    <t>Literatura polska od średniowiecza do oświecenia</t>
  </si>
  <si>
    <t>Literatura polska wieku XIX</t>
  </si>
  <si>
    <t>Literatura polska wieku XX i XXI</t>
  </si>
  <si>
    <t>Metodologia badań literackich</t>
  </si>
  <si>
    <t>B2. PRAKTYCZNA NAUKA DRUGIRGO JĘZYKA OBCEGO</t>
  </si>
  <si>
    <t>Historia języka polskiego i jego odmian stylowych</t>
  </si>
  <si>
    <t>Językoznawstwo ogólne</t>
  </si>
  <si>
    <t>Dyskurs publiczny</t>
  </si>
  <si>
    <t>Najnowsze zagadnienia współczesnej polszczyzny</t>
  </si>
  <si>
    <t>Semantyka leksykalna</t>
  </si>
  <si>
    <t>Semantyka tekstu</t>
  </si>
  <si>
    <t xml:space="preserve">Metodologie badań językoznawczych </t>
  </si>
  <si>
    <t>Wiedza o gatunkach i stylach</t>
  </si>
  <si>
    <t>Dialektologia współczesna</t>
  </si>
  <si>
    <t>Komparatystyka</t>
  </si>
  <si>
    <t>Antropologia literatury</t>
  </si>
  <si>
    <t>Seminarium magisterskie</t>
  </si>
  <si>
    <t>Egzamin ze specjalności</t>
  </si>
  <si>
    <t>Antropologia widowisk</t>
  </si>
  <si>
    <t>Sztuka interpretacji</t>
  </si>
  <si>
    <t>Współczesna kultura audiowizualna</t>
  </si>
  <si>
    <t>Współczesna krytyka literacka</t>
  </si>
  <si>
    <t>Współczesne kierunki artystyczne</t>
  </si>
  <si>
    <t>Klasycy dziennikarstwa</t>
  </si>
  <si>
    <t>Retoryka dziennikarska</t>
  </si>
  <si>
    <t>Semiologia życia publicznego</t>
  </si>
  <si>
    <t>Współczesna kultura medialna</t>
  </si>
  <si>
    <t>Warsztaty pisarskie</t>
  </si>
  <si>
    <t>Zagadnienia fikcji literackiej</t>
  </si>
  <si>
    <t>Literatura niefikcjonalna (esej, dziennik, reportaż)</t>
  </si>
  <si>
    <t>Problemy mowy i pisma</t>
  </si>
  <si>
    <t>Analiza historyczno- językowa tekstów literackich</t>
  </si>
  <si>
    <t xml:space="preserve">Retoryka </t>
  </si>
  <si>
    <t xml:space="preserve">Klasycy retoryki </t>
  </si>
  <si>
    <t>Technika mówienia</t>
  </si>
  <si>
    <t>Retoryka reklamy</t>
  </si>
  <si>
    <t xml:space="preserve">Współczesna kultura retoryczna </t>
  </si>
  <si>
    <t>Praktyczna retoryka</t>
  </si>
  <si>
    <t>Literatura do XVIII wieku</t>
  </si>
  <si>
    <t>Literatura wieku XIX</t>
  </si>
  <si>
    <t>Literatura wieku XX i XXI</t>
  </si>
  <si>
    <t>Zarys poetyki</t>
  </si>
  <si>
    <t>Elementy językoznawstwa synchronicznego</t>
  </si>
  <si>
    <t>Elementy językoznawstwa diachronicznego</t>
  </si>
  <si>
    <t>Elementy językoznawstwa normatywnego</t>
  </si>
  <si>
    <t>wiedza o filmie'</t>
  </si>
  <si>
    <t>krytyka artystyczno-literacka'</t>
  </si>
  <si>
    <t>publicystyczno-dziennikarska</t>
  </si>
  <si>
    <t>hermeneutyczna</t>
  </si>
  <si>
    <t>Profil uzupełniający</t>
  </si>
  <si>
    <t>27.</t>
  </si>
  <si>
    <t>30.</t>
  </si>
  <si>
    <t>31.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</si>
  <si>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</si>
  <si>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</si>
  <si>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</si>
  <si>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</si>
  <si>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</si>
  <si>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</si>
  <si>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</si>
  <si>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</si>
  <si>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</si>
  <si>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</si>
  <si>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</si>
  <si>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</si>
  <si>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</si>
  <si>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</si>
  <si>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</si>
  <si>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</si>
  <si>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</si>
  <si>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</si>
  <si>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</si>
  <si>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</si>
  <si>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</si>
  <si>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</si>
  <si>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</si>
  <si>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</si>
  <si>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</si>
  <si>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</si>
  <si>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</si>
  <si>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</si>
  <si>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</si>
  <si>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</si>
  <si>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</si>
  <si>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</si>
  <si>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</si>
  <si>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RAZEM specjalność nauczycielska:</t>
  </si>
  <si>
    <t>Analiza i wartościowanie dzieła artystycznego</t>
  </si>
  <si>
    <t>RAZEM specjalność publicystyczno-dziennikarska:</t>
  </si>
  <si>
    <t>RAZEM specjalność 'krytyka artystyczno-literacka':</t>
  </si>
  <si>
    <t>RAZEM specjalność hermeneutyczna:</t>
  </si>
  <si>
    <t>RAZEM profil uzupełniający:</t>
  </si>
  <si>
    <t>forma zaliczenia po semestrze</t>
  </si>
  <si>
    <t>6.</t>
  </si>
  <si>
    <t>8.</t>
  </si>
  <si>
    <t>10.</t>
  </si>
  <si>
    <t>12.</t>
  </si>
  <si>
    <t>14.</t>
  </si>
  <si>
    <t>20.</t>
  </si>
  <si>
    <t>22.</t>
  </si>
  <si>
    <t>24.</t>
  </si>
  <si>
    <t>29.</t>
  </si>
  <si>
    <t>32.</t>
  </si>
  <si>
    <t>C3. SPECJALNOŚĆ 'KRYTYKA ARTYSTYCZNO-LITERACKA'</t>
  </si>
  <si>
    <t>C4. SPECJALNOŚĆ PUBLICYSTYCZNO-DZIENNIKARSKA</t>
  </si>
  <si>
    <t>C5. SPECJALNOŚĆ HERMENEUTYCZNA</t>
  </si>
  <si>
    <t>66.</t>
  </si>
  <si>
    <t>67.</t>
  </si>
  <si>
    <t>68.</t>
  </si>
  <si>
    <t>69.</t>
  </si>
  <si>
    <t>70.</t>
  </si>
  <si>
    <t>71.</t>
  </si>
  <si>
    <t>Dydaktyka języka</t>
  </si>
  <si>
    <t>Dydaktyka literatury</t>
  </si>
  <si>
    <t>Ewaluacja</t>
  </si>
  <si>
    <t>Dydaktyka kształcenia kulturowego</t>
  </si>
  <si>
    <t>B. GRUPA TREŚCI KIERUNKOWYCH - DO WYBORU (210 godzin; 38 pkt. ECTS)</t>
  </si>
  <si>
    <t>Praktyka (80 godzin)</t>
  </si>
  <si>
    <t>80*</t>
  </si>
  <si>
    <t>72.</t>
  </si>
  <si>
    <t>A. GRUPA TREŚCI KIERUNKOWYCH - OBLIGATORYJNYCH (535 godzin; 62 pkt. ECTS)</t>
  </si>
  <si>
    <t>A1. KSZTAŁCENIE W ZAKRESIE WIEDZY O KULTURZE, HISTORII i TEORII LITERATURY (285 godzin; 33 pkt. ECTS)</t>
  </si>
  <si>
    <t>A2. KSZTAŁCENIE W ZAKRESIE JĘZYKOZNAWSTWA (250 godzin; 29 pkt. ECTS)</t>
  </si>
  <si>
    <t>C. GRUPA TREŚCI DO WYBORU - SPECJALNOŚCI (140-240 godzin; 20 pkt. ECTS)</t>
  </si>
  <si>
    <t>C1. SPECJALNOŚĆ NAUCZYCIELSKA-KONTYNUACJA [MODUŁ 2 K2-K3; MODUŁ 3 K2-K3] (240 godzin; 20 pkt.ECTS)</t>
  </si>
  <si>
    <t>MODUŁ 3. Komponent 2: Przygotowanie w zakresie dydaktycznym na III i IV etapie edukacyjnym i komponent 3: praktyka dydaktyczna</t>
  </si>
  <si>
    <t>UWAGI:</t>
  </si>
  <si>
    <t>2. Specjalność nauczycielska może być realizowana jedynie przez absolwentów studiów licencjackich o profilu nauczycielskim.</t>
  </si>
  <si>
    <t>3. Profil uzupełniający przeznaczony jest dla absolwentów niepolonistycznych studiów licencjackich.  Warunkiem jego uruchomienia jest liczba chętnych konieczna do utworzenia grupy, określona właściwym rozporządzeniem Rektora UG.</t>
  </si>
  <si>
    <t>4. Seminarium magisterskie obejmuje napisanie pracy magisterskiej.</t>
  </si>
  <si>
    <t>WYDZIAŁ: FILOLOGICZNY</t>
  </si>
  <si>
    <t>KIERUNEK: FILOLOGIA POLSKA</t>
  </si>
  <si>
    <t>PLAN STUDIÓW STACJONARNYCH DRUGIEGO STOPNIA</t>
  </si>
  <si>
    <t>Załącznik nr 8 (wymagany do wniosku w sprawie zatwierdzenia efektów kształcenia w oparciu o przedstawiony program kształcenia)</t>
  </si>
  <si>
    <t>Wykład wydziałowy*</t>
  </si>
  <si>
    <t>6. Na I roku studentów obowiązuje ukończenie szkolenia BHP i kursu z ochrony własności intelektualnej.</t>
  </si>
  <si>
    <t>7. Zajęcia konwersatoryjne realizowane są w jednej grupie.</t>
  </si>
  <si>
    <r>
      <t>retoryczna (</t>
    </r>
    <r>
      <rPr>
        <b/>
        <i/>
        <sz val="10"/>
        <rFont val="Calibri"/>
        <family val="2"/>
      </rPr>
      <t>public relations</t>
    </r>
    <r>
      <rPr>
        <b/>
        <sz val="10"/>
        <rFont val="Calibri"/>
        <family val="2"/>
      </rPr>
      <t>)</t>
    </r>
  </si>
  <si>
    <r>
      <t>C6. SPECJALNOŚĆ RETORYCZNA (</t>
    </r>
    <r>
      <rPr>
        <i/>
        <sz val="11"/>
        <rFont val="Calibri"/>
        <family val="2"/>
      </rPr>
      <t>PUBLIC RELATIONS</t>
    </r>
    <r>
      <rPr>
        <sz val="11"/>
        <rFont val="Calibri"/>
        <family val="2"/>
      </rPr>
      <t>)</t>
    </r>
  </si>
  <si>
    <r>
      <t>RAZEM specjalność retoryczna (</t>
    </r>
    <r>
      <rPr>
        <b/>
        <i/>
        <sz val="11"/>
        <rFont val="Calibri"/>
        <family val="2"/>
      </rPr>
      <t>PR</t>
    </r>
    <r>
      <rPr>
        <b/>
        <sz val="11"/>
        <rFont val="Calibri"/>
        <family val="2"/>
      </rPr>
      <t>):</t>
    </r>
  </si>
  <si>
    <r>
      <t xml:space="preserve">5. </t>
    </r>
    <r>
      <rPr>
        <i/>
        <sz val="8"/>
        <rFont val="Calibri"/>
        <family val="2"/>
      </rPr>
      <t>Kursywą</t>
    </r>
    <r>
      <rPr>
        <sz val="8"/>
        <rFont val="Calibri"/>
        <family val="2"/>
      </rPr>
      <t xml:space="preserve"> zaznaczono w siatce nazwy przedmiotów do wyboru. </t>
    </r>
  </si>
  <si>
    <t>C8. PROFIL UZUPEŁNIAJĄCY</t>
  </si>
  <si>
    <t>C7. SPECJALNOŚĆ EDYTORSKA</t>
  </si>
  <si>
    <t>Warsztaty edytorskie</t>
  </si>
  <si>
    <t>Obrót prawami autorskimi</t>
  </si>
  <si>
    <t>Zysk w wydawnictwie</t>
  </si>
  <si>
    <t>Edytorstwo multimedialne</t>
  </si>
  <si>
    <t>Marketingw praktyce wydawniczej</t>
  </si>
  <si>
    <t>RAZEM specjalność edytorska:</t>
  </si>
  <si>
    <t>73.</t>
  </si>
  <si>
    <t>74.</t>
  </si>
  <si>
    <t>75.</t>
  </si>
  <si>
    <t>76.</t>
  </si>
  <si>
    <t>77.</t>
  </si>
  <si>
    <t>78.</t>
  </si>
  <si>
    <t>Praktyka dydaktyczna (120 godzin) i praktyka psych.-ped. (30 godzin)</t>
  </si>
  <si>
    <t>150*</t>
  </si>
  <si>
    <t>8. Praktyki na specjalności nauczycielskiej, składające się z praktyki dydaktycznej (120 godzin) i psychologiczno-pedagogicznej (30 godz.), odbywają się równolegle z realizacją danego modułu (Moduł 2 i 3). Student otrzymuje zaliczenie po odbyciu wszystkich praktyk.</t>
  </si>
  <si>
    <t>MODUŁ 2. Komponent 2: Przygotowanie w zakresie psychologiczno-pedagogicznym do nauczania na III i IV etapie edukacyjnym</t>
  </si>
  <si>
    <t>Język obcy (poziom B2+)</t>
  </si>
  <si>
    <t>1. W ramach treści fakultatywnych studenci wybierają jedną z uruchamianych w danym cyklu kształcenia specjalności, seminarium magisterskie, wykład wydziałowy i lektorat języka obcego (nauka języka nie może odbywać się od podstaw, gdyż realizowany program ma za zadanie podnieść umiejętności komunikacyjne studenta na poziom B2+ Europejskiego Systemu Opisu Kształcenia Językowego).</t>
  </si>
  <si>
    <t>Wychowanie fizyczne</t>
  </si>
  <si>
    <t>79.</t>
  </si>
  <si>
    <t>C1a. SPECJALNOŚĆ "NAUCZANIE JĘZYKA POLSKIEGO JAKO OBCEGO" (240 godzin; 20 pkt. ECTS)</t>
  </si>
  <si>
    <t>Metodyka nauczania języka polskiego jako obcego</t>
  </si>
  <si>
    <t>Gramatyka komunikacyjna w nauczaniu języka polskiego jako obcego</t>
  </si>
  <si>
    <t>MODUŁ 3: przygotowanie w zakresie dydaktycznym wraz z praktyką dydaktyczną</t>
  </si>
  <si>
    <t>MODUŁ 2: przygotowanie w zakresie psychologiczno-pedagogicznym</t>
  </si>
  <si>
    <t>RAZEM specjalność nauczanie języka polskiego jako obcego:</t>
  </si>
  <si>
    <t>nauczanie języka polskiego jako obcego</t>
  </si>
  <si>
    <t>Specjalności:      nauczycielska</t>
  </si>
  <si>
    <t>Nauczanie kultury polskiej jako obcej</t>
  </si>
  <si>
    <t>Zmiany zatwierdzone na RW z 2 czerwca 2016 r.</t>
  </si>
  <si>
    <t xml:space="preserve">9. Polonistyczna specjalność nauczycielska na studiach II stopnia może być realizowana tylko przez studentów, którzy ukończyli specjalność nauczycielską na I stopniu filologii polskiej. Studenci, którzy ukończyli inną specjalność na kierunku filologia polska I stopnia, mogą realizować specjalność nauczycielską na stopniu II, pod warunkiem uzupełnienia przedmiotów Modułu 2: Przygotowanie w zakresie psychologiczno-pedagogicznym (90 godzin ). </t>
  </si>
  <si>
    <t>OD ROKU AKADEMICKIEGO 2016/2017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</si>
</sst>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b/>
      <sz val="9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i/>
      <sz val="8"/>
      <name val="Calibri"/>
      <family val="2"/>
    </font>
    <font>
      <i/>
      <sz val="10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52">
    <xf numFmtId="0" fontId="0" fillId="0" borderId="0" xfId="0" applyFont="1" applyAlignment="1">
      <alignment/>
    </xf>
    <xf numFmtId="0" fontId="4" fillId="5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 readingOrder="1"/>
    </xf>
    <xf numFmtId="0" fontId="4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2" fillId="0" borderId="10" xfId="0" applyFont="1" applyBorder="1" applyAlignment="1">
      <alignment vertical="top" wrapText="1" readingOrder="1"/>
    </xf>
    <xf numFmtId="0" fontId="2" fillId="33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 quotePrefix="1">
      <alignment vertical="top"/>
    </xf>
    <xf numFmtId="0" fontId="5" fillId="0" borderId="0" xfId="0" applyFont="1" applyAlignment="1" quotePrefix="1">
      <alignment horizontal="left" vertical="top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 readingOrder="1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2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/>
    </xf>
    <xf numFmtId="0" fontId="3" fillId="0" borderId="18" xfId="0" applyFont="1" applyBorder="1" applyAlignment="1">
      <alignment wrapText="1"/>
    </xf>
    <xf numFmtId="0" fontId="4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0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0" xfId="0" applyFont="1" applyAlignment="1">
      <alignment wrapText="1" readingOrder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12" fillId="0" borderId="10" xfId="0" applyFont="1" applyBorder="1" applyAlignment="1">
      <alignment vertical="top" wrapText="1" readingOrder="1"/>
    </xf>
    <xf numFmtId="0" fontId="4" fillId="35" borderId="13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4" fillId="35" borderId="14" xfId="0" applyFont="1" applyFill="1" applyBorder="1" applyAlignment="1">
      <alignment/>
    </xf>
    <xf numFmtId="0" fontId="2" fillId="0" borderId="17" xfId="0" applyFont="1" applyBorder="1" applyAlignment="1">
      <alignment horizontal="center" vertical="top" wrapText="1" readingOrder="1"/>
    </xf>
    <xf numFmtId="0" fontId="2" fillId="0" borderId="18" xfId="0" applyFont="1" applyFill="1" applyBorder="1" applyAlignment="1">
      <alignment horizontal="center" vertical="top" wrapText="1" readingOrder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2" fillId="0" borderId="2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2" xfId="0" applyFont="1" applyBorder="1" applyAlignment="1">
      <alignment vertical="top" wrapText="1" readingOrder="1"/>
    </xf>
    <xf numFmtId="0" fontId="4" fillId="0" borderId="15" xfId="0" applyFont="1" applyBorder="1" applyAlignment="1">
      <alignment vertical="top" wrapText="1" readingOrder="1"/>
    </xf>
    <xf numFmtId="0" fontId="4" fillId="35" borderId="1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12" xfId="0" applyFont="1" applyBorder="1" applyAlignment="1">
      <alignment vertical="top" wrapText="1" readingOrder="1"/>
    </xf>
    <xf numFmtId="0" fontId="6" fillId="0" borderId="15" xfId="0" applyFont="1" applyBorder="1" applyAlignment="1">
      <alignment vertical="top" wrapText="1" readingOrder="1"/>
    </xf>
    <xf numFmtId="0" fontId="12" fillId="0" borderId="12" xfId="0" applyFont="1" applyBorder="1" applyAlignment="1">
      <alignment vertical="top" wrapText="1" readingOrder="1"/>
    </xf>
    <xf numFmtId="0" fontId="12" fillId="0" borderId="15" xfId="0" applyFont="1" applyBorder="1" applyAlignment="1">
      <alignment vertical="top" wrapText="1" readingOrder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 readingOrder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92"/>
  <sheetViews>
    <sheetView tabSelected="1" view="pageBreakPreview" zoomScaleSheetLayoutView="100" zoomScalePageLayoutView="0" workbookViewId="0" topLeftCell="A168">
      <selection activeCell="X75" sqref="X74:X75"/>
    </sheetView>
  </sheetViews>
  <sheetFormatPr defaultColWidth="9.140625" defaultRowHeight="15"/>
  <cols>
    <col min="1" max="1" width="4.28125" style="10" customWidth="1"/>
    <col min="2" max="2" width="19.421875" style="14" customWidth="1"/>
    <col min="3" max="3" width="6.421875" style="15" customWidth="1"/>
    <col min="4" max="4" width="5.8515625" style="16" customWidth="1"/>
    <col min="5" max="5" width="5.8515625" style="15" customWidth="1"/>
    <col min="6" max="6" width="6.421875" style="15" customWidth="1"/>
    <col min="7" max="7" width="5.00390625" style="15" customWidth="1"/>
    <col min="8" max="8" width="5.421875" style="15" customWidth="1"/>
    <col min="9" max="9" width="4.7109375" style="15" customWidth="1"/>
    <col min="10" max="10" width="4.57421875" style="15" customWidth="1"/>
    <col min="11" max="11" width="4.7109375" style="15" customWidth="1"/>
    <col min="12" max="12" width="5.140625" style="15" customWidth="1"/>
    <col min="13" max="14" width="4.8515625" style="15" customWidth="1"/>
    <col min="15" max="16" width="4.57421875" style="15" customWidth="1"/>
    <col min="17" max="17" width="4.7109375" style="15" customWidth="1"/>
    <col min="18" max="18" width="4.8515625" style="15" customWidth="1"/>
    <col min="19" max="19" width="4.7109375" style="15" customWidth="1"/>
    <col min="20" max="21" width="4.8515625" style="15" customWidth="1"/>
    <col min="22" max="22" width="4.57421875" style="15" customWidth="1"/>
    <col min="23" max="23" width="5.140625" style="15" customWidth="1"/>
    <col min="24" max="24" width="4.8515625" style="15" customWidth="1"/>
    <col min="25" max="25" width="5.00390625" style="15" customWidth="1"/>
    <col min="26" max="26" width="4.8515625" style="15" customWidth="1"/>
    <col min="27" max="27" width="7.140625" style="15" customWidth="1"/>
    <col min="28" max="28" width="8.57421875" style="15" customWidth="1"/>
    <col min="29" max="29" width="5.7109375" style="15" customWidth="1"/>
    <col min="30" max="32" width="9.140625" style="10" customWidth="1"/>
    <col min="33" max="33" width="9.28125" style="10" bestFit="1" customWidth="1"/>
    <col min="34" max="34" width="13.421875" style="10" customWidth="1"/>
    <col min="35" max="16384" width="9.140625" style="10" customWidth="1"/>
  </cols>
  <sheetData>
    <row r="1" ht="15">
      <c r="F1" s="17" t="s">
        <v>178</v>
      </c>
    </row>
    <row r="2" spans="1:37" ht="15">
      <c r="A2" s="18"/>
      <c r="B2" s="18"/>
      <c r="C2" s="18"/>
      <c r="D2" s="18"/>
      <c r="E2" s="18"/>
      <c r="F2" s="18"/>
      <c r="G2" s="18"/>
      <c r="H2" s="18"/>
      <c r="I2" s="112" t="s">
        <v>177</v>
      </c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</row>
    <row r="3" spans="1:29" ht="15">
      <c r="A3" s="119" t="s">
        <v>219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</row>
    <row r="4" spans="2:4" ht="15" customHeight="1">
      <c r="B4" s="107" t="s">
        <v>175</v>
      </c>
      <c r="C4" s="108"/>
      <c r="D4" s="108"/>
    </row>
    <row r="5" spans="2:19" ht="15" customHeight="1">
      <c r="B5" s="131" t="s">
        <v>176</v>
      </c>
      <c r="C5" s="132"/>
      <c r="D5" s="132"/>
      <c r="H5" s="19"/>
      <c r="I5" s="19"/>
      <c r="J5" s="20"/>
      <c r="K5" s="21"/>
      <c r="L5" s="21"/>
      <c r="M5" s="21"/>
      <c r="N5" s="21"/>
      <c r="O5" s="21"/>
      <c r="P5" s="21"/>
      <c r="Q5" s="21"/>
      <c r="R5" s="21"/>
      <c r="S5" s="22"/>
    </row>
    <row r="6" spans="2:19" ht="15" customHeight="1">
      <c r="B6" s="23"/>
      <c r="C6" s="23"/>
      <c r="E6" s="24" t="s">
        <v>215</v>
      </c>
      <c r="F6" s="19"/>
      <c r="G6" s="19"/>
      <c r="H6" s="19"/>
      <c r="I6" s="19"/>
      <c r="J6" s="19"/>
      <c r="K6" s="20"/>
      <c r="S6" s="22"/>
    </row>
    <row r="7" spans="2:19" ht="15" customHeight="1">
      <c r="B7" s="23"/>
      <c r="C7" s="23"/>
      <c r="E7" s="24"/>
      <c r="F7" s="19"/>
      <c r="G7" s="94" t="s">
        <v>214</v>
      </c>
      <c r="H7" s="95"/>
      <c r="I7" s="95"/>
      <c r="J7" s="95"/>
      <c r="K7" s="95"/>
      <c r="L7" s="96"/>
      <c r="M7" s="96"/>
      <c r="N7" s="96"/>
      <c r="S7" s="22"/>
    </row>
    <row r="8" spans="2:19" ht="15">
      <c r="B8" s="25"/>
      <c r="C8" s="26"/>
      <c r="E8" s="24"/>
      <c r="F8" s="24"/>
      <c r="G8" s="27" t="s">
        <v>90</v>
      </c>
      <c r="H8" s="19"/>
      <c r="I8" s="19"/>
      <c r="J8" s="19"/>
      <c r="K8" s="20"/>
      <c r="S8" s="22"/>
    </row>
    <row r="9" spans="2:19" ht="15">
      <c r="B9" s="25"/>
      <c r="C9" s="26"/>
      <c r="E9" s="24"/>
      <c r="F9" s="24"/>
      <c r="G9" s="28" t="s">
        <v>91</v>
      </c>
      <c r="H9" s="24"/>
      <c r="I9" s="19"/>
      <c r="J9" s="29"/>
      <c r="K9" s="21"/>
      <c r="S9" s="22"/>
    </row>
    <row r="10" spans="2:19" ht="15">
      <c r="B10" s="25"/>
      <c r="C10" s="26"/>
      <c r="E10" s="24"/>
      <c r="F10" s="24"/>
      <c r="G10" s="30" t="s">
        <v>92</v>
      </c>
      <c r="H10" s="24"/>
      <c r="I10" s="19"/>
      <c r="J10" s="29"/>
      <c r="K10" s="21"/>
      <c r="S10" s="22"/>
    </row>
    <row r="11" spans="2:19" ht="15">
      <c r="B11" s="25"/>
      <c r="C11" s="26"/>
      <c r="E11" s="24"/>
      <c r="F11" s="24"/>
      <c r="G11" s="30" t="s">
        <v>93</v>
      </c>
      <c r="H11" s="19"/>
      <c r="I11" s="19"/>
      <c r="J11" s="19"/>
      <c r="K11" s="20"/>
      <c r="S11" s="22"/>
    </row>
    <row r="12" spans="2:19" ht="15">
      <c r="B12" s="25"/>
      <c r="C12" s="26"/>
      <c r="E12" s="24"/>
      <c r="F12" s="24"/>
      <c r="G12" s="31" t="s">
        <v>182</v>
      </c>
      <c r="H12" s="24"/>
      <c r="I12" s="19"/>
      <c r="J12" s="29"/>
      <c r="K12" s="21"/>
      <c r="S12" s="22"/>
    </row>
    <row r="13" spans="2:19" ht="15">
      <c r="B13" s="25"/>
      <c r="C13" s="26"/>
      <c r="E13" s="24" t="s">
        <v>94</v>
      </c>
      <c r="F13" s="19"/>
      <c r="G13" s="19"/>
      <c r="H13" s="19"/>
      <c r="I13" s="19"/>
      <c r="J13" s="19"/>
      <c r="K13" s="20"/>
      <c r="S13" s="22"/>
    </row>
    <row r="14" spans="2:29" ht="15">
      <c r="B14" s="25"/>
      <c r="C14" s="26"/>
      <c r="D14" s="32"/>
      <c r="E14" s="32"/>
      <c r="F14" s="32"/>
      <c r="G14" s="32"/>
      <c r="H14" s="20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2"/>
      <c r="T14" s="148" t="s">
        <v>217</v>
      </c>
      <c r="U14" s="149"/>
      <c r="V14" s="149"/>
      <c r="W14" s="149"/>
      <c r="X14" s="149"/>
      <c r="Y14" s="149"/>
      <c r="Z14" s="149"/>
      <c r="AA14" s="149"/>
      <c r="AB14" s="149"/>
      <c r="AC14" s="149"/>
    </row>
    <row r="15" spans="1:29" ht="15">
      <c r="A15" s="133"/>
      <c r="B15" s="134"/>
      <c r="C15" s="134"/>
      <c r="D15" s="134"/>
      <c r="E15" s="134"/>
      <c r="F15" s="135"/>
      <c r="G15" s="136" t="s">
        <v>43</v>
      </c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8"/>
    </row>
    <row r="16" spans="1:29" ht="30" customHeight="1">
      <c r="A16" s="113" t="s">
        <v>0</v>
      </c>
      <c r="B16" s="115" t="s">
        <v>5</v>
      </c>
      <c r="C16" s="115" t="s">
        <v>1</v>
      </c>
      <c r="D16" s="117" t="s">
        <v>137</v>
      </c>
      <c r="E16" s="117"/>
      <c r="F16" s="117"/>
      <c r="G16" s="118" t="s">
        <v>6</v>
      </c>
      <c r="H16" s="118"/>
      <c r="I16" s="118"/>
      <c r="J16" s="118"/>
      <c r="K16" s="118"/>
      <c r="L16" s="118"/>
      <c r="M16" s="118"/>
      <c r="N16" s="118"/>
      <c r="O16" s="118"/>
      <c r="P16" s="118"/>
      <c r="Q16" s="104" t="s">
        <v>7</v>
      </c>
      <c r="R16" s="105"/>
      <c r="S16" s="105"/>
      <c r="T16" s="105"/>
      <c r="U16" s="105"/>
      <c r="V16" s="105"/>
      <c r="W16" s="105"/>
      <c r="X16" s="105"/>
      <c r="Y16" s="105"/>
      <c r="Z16" s="106"/>
      <c r="AA16" s="116" t="s">
        <v>8</v>
      </c>
      <c r="AB16" s="116" t="s">
        <v>9</v>
      </c>
      <c r="AC16" s="141"/>
    </row>
    <row r="17" spans="1:29" s="33" customFormat="1" ht="22.5" customHeight="1">
      <c r="A17" s="113"/>
      <c r="B17" s="115"/>
      <c r="C17" s="115"/>
      <c r="D17" s="117"/>
      <c r="E17" s="117"/>
      <c r="F17" s="117"/>
      <c r="G17" s="143" t="s">
        <v>21</v>
      </c>
      <c r="H17" s="144"/>
      <c r="I17" s="144"/>
      <c r="J17" s="144"/>
      <c r="K17" s="145"/>
      <c r="L17" s="143" t="s">
        <v>22</v>
      </c>
      <c r="M17" s="144"/>
      <c r="N17" s="144"/>
      <c r="O17" s="144"/>
      <c r="P17" s="145"/>
      <c r="Q17" s="104" t="s">
        <v>23</v>
      </c>
      <c r="R17" s="105"/>
      <c r="S17" s="105"/>
      <c r="T17" s="105"/>
      <c r="U17" s="106"/>
      <c r="V17" s="104" t="s">
        <v>24</v>
      </c>
      <c r="W17" s="105"/>
      <c r="X17" s="105"/>
      <c r="Y17" s="105"/>
      <c r="Z17" s="106"/>
      <c r="AA17" s="146"/>
      <c r="AB17" s="146"/>
      <c r="AC17" s="142"/>
    </row>
    <row r="18" spans="1:29" s="33" customFormat="1" ht="15">
      <c r="A18" s="114"/>
      <c r="B18" s="116"/>
      <c r="C18" s="116"/>
      <c r="D18" s="34" t="s">
        <v>2</v>
      </c>
      <c r="E18" s="34" t="s">
        <v>3</v>
      </c>
      <c r="F18" s="34" t="s">
        <v>4</v>
      </c>
      <c r="G18" s="35" t="s">
        <v>10</v>
      </c>
      <c r="H18" s="35" t="s">
        <v>11</v>
      </c>
      <c r="I18" s="35" t="s">
        <v>12</v>
      </c>
      <c r="J18" s="35" t="s">
        <v>13</v>
      </c>
      <c r="K18" s="35" t="s">
        <v>14</v>
      </c>
      <c r="L18" s="35" t="s">
        <v>10</v>
      </c>
      <c r="M18" s="35" t="s">
        <v>11</v>
      </c>
      <c r="N18" s="35" t="s">
        <v>12</v>
      </c>
      <c r="O18" s="35" t="s">
        <v>13</v>
      </c>
      <c r="P18" s="35" t="s">
        <v>14</v>
      </c>
      <c r="Q18" s="36" t="s">
        <v>10</v>
      </c>
      <c r="R18" s="36" t="s">
        <v>11</v>
      </c>
      <c r="S18" s="36" t="s">
        <v>12</v>
      </c>
      <c r="T18" s="36" t="s">
        <v>13</v>
      </c>
      <c r="U18" s="36" t="s">
        <v>14</v>
      </c>
      <c r="V18" s="36" t="s">
        <v>10</v>
      </c>
      <c r="W18" s="36" t="s">
        <v>11</v>
      </c>
      <c r="X18" s="36" t="s">
        <v>12</v>
      </c>
      <c r="Y18" s="36" t="s">
        <v>13</v>
      </c>
      <c r="Z18" s="36" t="s">
        <v>14</v>
      </c>
      <c r="AA18" s="146"/>
      <c r="AB18" s="146"/>
      <c r="AC18" s="142"/>
    </row>
    <row r="19" spans="1:29" ht="15">
      <c r="A19" s="99" t="s">
        <v>165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1"/>
    </row>
    <row r="20" spans="1:29" ht="15">
      <c r="A20" s="102" t="s">
        <v>166</v>
      </c>
      <c r="B20" s="103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1"/>
    </row>
    <row r="21" spans="1:29" ht="20.25" customHeight="1">
      <c r="A21" s="109" t="s">
        <v>15</v>
      </c>
      <c r="B21" s="123" t="s">
        <v>45</v>
      </c>
      <c r="C21" s="5"/>
      <c r="D21" s="6">
        <v>2</v>
      </c>
      <c r="E21" s="7"/>
      <c r="F21" s="8">
        <v>1</v>
      </c>
      <c r="G21" s="1">
        <v>15</v>
      </c>
      <c r="H21" s="1"/>
      <c r="I21" s="1"/>
      <c r="J21" s="1"/>
      <c r="K21" s="1">
        <v>1</v>
      </c>
      <c r="L21" s="1"/>
      <c r="M21" s="1"/>
      <c r="N21" s="1"/>
      <c r="O21" s="1"/>
      <c r="P21" s="1"/>
      <c r="Q21" s="2"/>
      <c r="R21" s="2"/>
      <c r="S21" s="2"/>
      <c r="T21" s="2"/>
      <c r="U21" s="2"/>
      <c r="V21" s="2"/>
      <c r="W21" s="2"/>
      <c r="X21" s="2"/>
      <c r="Y21" s="2"/>
      <c r="Z21" s="2"/>
      <c r="AA21" s="8">
        <f>G21+H21+I21+J21+L21+M21+N21+O21+Q21+R21+S21+T21+V21+W21+X21+Y21</f>
        <v>15</v>
      </c>
      <c r="AB21" s="8">
        <f>K21+P21+U21+Z21</f>
        <v>1</v>
      </c>
      <c r="AC21" s="9"/>
    </row>
    <row r="22" spans="1:29" ht="20.25" customHeight="1">
      <c r="A22" s="110"/>
      <c r="B22" s="124"/>
      <c r="C22" s="5"/>
      <c r="D22" s="6"/>
      <c r="E22" s="7">
        <v>1.2</v>
      </c>
      <c r="F22" s="8"/>
      <c r="G22" s="1"/>
      <c r="H22" s="1"/>
      <c r="I22" s="1">
        <v>15</v>
      </c>
      <c r="J22" s="1"/>
      <c r="K22" s="1">
        <v>1</v>
      </c>
      <c r="L22" s="1"/>
      <c r="M22" s="1"/>
      <c r="N22" s="1">
        <v>15</v>
      </c>
      <c r="O22" s="1"/>
      <c r="P22" s="1">
        <v>3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8">
        <f aca="true" t="shared" si="0" ref="AA22:AA36">G22+H22+I22+J22+L22+M22+N22+O22+Q22+R22+S22+T22+V22+W22+X22+Y22</f>
        <v>30</v>
      </c>
      <c r="AB22" s="8">
        <f aca="true" t="shared" si="1" ref="AB22:AB36">K22+P22+U22+Z22</f>
        <v>4</v>
      </c>
      <c r="AC22" s="9"/>
    </row>
    <row r="23" spans="1:29" ht="15">
      <c r="A23" s="109" t="s">
        <v>16</v>
      </c>
      <c r="B23" s="123" t="s">
        <v>46</v>
      </c>
      <c r="C23" s="5"/>
      <c r="D23" s="6">
        <v>3</v>
      </c>
      <c r="E23" s="7"/>
      <c r="F23" s="8">
        <v>2</v>
      </c>
      <c r="G23" s="1"/>
      <c r="H23" s="1"/>
      <c r="I23" s="1"/>
      <c r="J23" s="1"/>
      <c r="K23" s="1"/>
      <c r="L23" s="1">
        <v>15</v>
      </c>
      <c r="M23" s="1"/>
      <c r="N23" s="1"/>
      <c r="O23" s="1"/>
      <c r="P23" s="1">
        <v>1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8">
        <f t="shared" si="0"/>
        <v>15</v>
      </c>
      <c r="AB23" s="8">
        <f t="shared" si="1"/>
        <v>1</v>
      </c>
      <c r="AC23" s="9"/>
    </row>
    <row r="24" spans="1:29" ht="15">
      <c r="A24" s="110"/>
      <c r="B24" s="124"/>
      <c r="C24" s="5"/>
      <c r="D24" s="6"/>
      <c r="E24" s="7">
        <v>2.3</v>
      </c>
      <c r="F24" s="8"/>
      <c r="G24" s="1"/>
      <c r="H24" s="1"/>
      <c r="I24" s="1"/>
      <c r="J24" s="1"/>
      <c r="K24" s="1"/>
      <c r="L24" s="1"/>
      <c r="M24" s="1"/>
      <c r="N24" s="1">
        <v>15</v>
      </c>
      <c r="O24" s="1"/>
      <c r="P24" s="1">
        <v>1</v>
      </c>
      <c r="Q24" s="2"/>
      <c r="R24" s="2"/>
      <c r="S24" s="2">
        <v>15</v>
      </c>
      <c r="T24" s="2"/>
      <c r="U24" s="2">
        <v>3</v>
      </c>
      <c r="V24" s="2"/>
      <c r="W24" s="2"/>
      <c r="X24" s="2"/>
      <c r="Y24" s="2"/>
      <c r="Z24" s="2"/>
      <c r="AA24" s="8">
        <f t="shared" si="0"/>
        <v>30</v>
      </c>
      <c r="AB24" s="8">
        <f t="shared" si="1"/>
        <v>4</v>
      </c>
      <c r="AC24" s="9"/>
    </row>
    <row r="25" spans="1:29" ht="15">
      <c r="A25" s="109" t="s">
        <v>17</v>
      </c>
      <c r="B25" s="123" t="s">
        <v>47</v>
      </c>
      <c r="C25" s="5"/>
      <c r="D25" s="6">
        <v>3</v>
      </c>
      <c r="E25" s="7"/>
      <c r="F25" s="8">
        <v>3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2">
        <v>15</v>
      </c>
      <c r="R25" s="2"/>
      <c r="S25" s="2"/>
      <c r="T25" s="2"/>
      <c r="U25" s="2">
        <v>1</v>
      </c>
      <c r="V25" s="2"/>
      <c r="W25" s="2"/>
      <c r="X25" s="2"/>
      <c r="Y25" s="2"/>
      <c r="Z25" s="2"/>
      <c r="AA25" s="8">
        <f t="shared" si="0"/>
        <v>15</v>
      </c>
      <c r="AB25" s="8">
        <f t="shared" si="1"/>
        <v>1</v>
      </c>
      <c r="AC25" s="9"/>
    </row>
    <row r="26" spans="1:29" ht="15">
      <c r="A26" s="110"/>
      <c r="B26" s="124"/>
      <c r="C26" s="5"/>
      <c r="D26" s="6"/>
      <c r="E26" s="7">
        <v>2.3</v>
      </c>
      <c r="F26" s="8"/>
      <c r="G26" s="1"/>
      <c r="H26" s="1"/>
      <c r="I26" s="1"/>
      <c r="J26" s="1"/>
      <c r="K26" s="1"/>
      <c r="L26" s="1"/>
      <c r="M26" s="1"/>
      <c r="N26" s="1">
        <v>15</v>
      </c>
      <c r="O26" s="1"/>
      <c r="P26" s="1">
        <v>1</v>
      </c>
      <c r="Q26" s="2"/>
      <c r="R26" s="2"/>
      <c r="S26" s="2">
        <v>15</v>
      </c>
      <c r="T26" s="2"/>
      <c r="U26" s="2">
        <v>4</v>
      </c>
      <c r="V26" s="2"/>
      <c r="W26" s="2"/>
      <c r="X26" s="2"/>
      <c r="Y26" s="2"/>
      <c r="Z26" s="2"/>
      <c r="AA26" s="8">
        <f t="shared" si="0"/>
        <v>30</v>
      </c>
      <c r="AB26" s="8">
        <f t="shared" si="1"/>
        <v>5</v>
      </c>
      <c r="AC26" s="9"/>
    </row>
    <row r="27" spans="1:29" ht="15">
      <c r="A27" s="4" t="s">
        <v>18</v>
      </c>
      <c r="B27" s="37" t="s">
        <v>64</v>
      </c>
      <c r="C27" s="5"/>
      <c r="D27" s="6"/>
      <c r="E27" s="7">
        <v>1</v>
      </c>
      <c r="F27" s="8"/>
      <c r="G27" s="1"/>
      <c r="H27" s="1"/>
      <c r="I27" s="1">
        <v>15</v>
      </c>
      <c r="J27" s="1"/>
      <c r="K27" s="1">
        <v>3</v>
      </c>
      <c r="L27" s="1"/>
      <c r="M27" s="1"/>
      <c r="N27" s="1"/>
      <c r="O27" s="1"/>
      <c r="P27" s="1"/>
      <c r="Q27" s="2"/>
      <c r="R27" s="2"/>
      <c r="S27" s="2"/>
      <c r="T27" s="2"/>
      <c r="U27" s="2"/>
      <c r="V27" s="2"/>
      <c r="W27" s="2"/>
      <c r="X27" s="2"/>
      <c r="Y27" s="2"/>
      <c r="Z27" s="2"/>
      <c r="AA27" s="8">
        <f t="shared" si="0"/>
        <v>15</v>
      </c>
      <c r="AB27" s="8">
        <f t="shared" si="1"/>
        <v>3</v>
      </c>
      <c r="AC27" s="9"/>
    </row>
    <row r="28" spans="1:29" ht="15">
      <c r="A28" s="109" t="s">
        <v>26</v>
      </c>
      <c r="B28" s="123" t="s">
        <v>48</v>
      </c>
      <c r="C28" s="5"/>
      <c r="D28" s="6"/>
      <c r="F28" s="8">
        <v>1</v>
      </c>
      <c r="G28" s="1">
        <v>15</v>
      </c>
      <c r="H28" s="1"/>
      <c r="I28" s="1"/>
      <c r="J28" s="1"/>
      <c r="K28" s="1">
        <v>2</v>
      </c>
      <c r="L28" s="1"/>
      <c r="M28" s="1"/>
      <c r="N28" s="1"/>
      <c r="O28" s="1"/>
      <c r="P28" s="1"/>
      <c r="Q28" s="2"/>
      <c r="R28" s="2"/>
      <c r="S28" s="2"/>
      <c r="T28" s="2"/>
      <c r="U28" s="2"/>
      <c r="V28" s="2"/>
      <c r="W28" s="2"/>
      <c r="X28" s="2"/>
      <c r="Y28" s="2"/>
      <c r="Z28" s="2"/>
      <c r="AA28" s="8">
        <f t="shared" si="0"/>
        <v>15</v>
      </c>
      <c r="AB28" s="8">
        <f t="shared" si="1"/>
        <v>2</v>
      </c>
      <c r="AC28" s="9"/>
    </row>
    <row r="29" spans="1:29" ht="15">
      <c r="A29" s="110"/>
      <c r="B29" s="124"/>
      <c r="C29" s="5"/>
      <c r="D29" s="6"/>
      <c r="E29" s="7">
        <v>1</v>
      </c>
      <c r="F29" s="8"/>
      <c r="G29" s="1"/>
      <c r="H29" s="1"/>
      <c r="I29" s="1">
        <v>15</v>
      </c>
      <c r="J29" s="1"/>
      <c r="K29" s="1">
        <v>2</v>
      </c>
      <c r="L29" s="1"/>
      <c r="M29" s="1"/>
      <c r="N29" s="1"/>
      <c r="O29" s="1"/>
      <c r="P29" s="1"/>
      <c r="Q29" s="2"/>
      <c r="R29" s="2"/>
      <c r="S29" s="2"/>
      <c r="T29" s="2"/>
      <c r="U29" s="2"/>
      <c r="V29" s="2"/>
      <c r="W29" s="2"/>
      <c r="X29" s="2"/>
      <c r="Y29" s="2"/>
      <c r="Z29" s="2"/>
      <c r="AA29" s="8">
        <f t="shared" si="0"/>
        <v>15</v>
      </c>
      <c r="AB29" s="8">
        <f t="shared" si="1"/>
        <v>2</v>
      </c>
      <c r="AC29" s="9"/>
    </row>
    <row r="30" spans="1:29" ht="15">
      <c r="A30" s="109" t="s">
        <v>138</v>
      </c>
      <c r="B30" s="123" t="s">
        <v>44</v>
      </c>
      <c r="C30" s="5"/>
      <c r="D30" s="6">
        <v>2</v>
      </c>
      <c r="E30" s="7"/>
      <c r="F30" s="8">
        <v>2</v>
      </c>
      <c r="G30" s="1"/>
      <c r="H30" s="1"/>
      <c r="I30" s="1"/>
      <c r="J30" s="1"/>
      <c r="K30" s="1"/>
      <c r="L30" s="1">
        <v>15</v>
      </c>
      <c r="M30" s="1"/>
      <c r="N30" s="1"/>
      <c r="O30" s="1"/>
      <c r="P30" s="1">
        <v>1</v>
      </c>
      <c r="Q30" s="2"/>
      <c r="R30" s="2"/>
      <c r="S30" s="2"/>
      <c r="T30" s="2"/>
      <c r="U30" s="2"/>
      <c r="V30" s="2"/>
      <c r="W30" s="2"/>
      <c r="X30" s="2"/>
      <c r="Y30" s="2"/>
      <c r="Z30" s="2"/>
      <c r="AA30" s="8">
        <f t="shared" si="0"/>
        <v>15</v>
      </c>
      <c r="AB30" s="8">
        <f t="shared" si="1"/>
        <v>1</v>
      </c>
      <c r="AC30" s="9"/>
    </row>
    <row r="31" spans="1:29" ht="15">
      <c r="A31" s="110"/>
      <c r="B31" s="124"/>
      <c r="C31" s="5"/>
      <c r="D31" s="6"/>
      <c r="E31" s="7">
        <v>2</v>
      </c>
      <c r="F31" s="8"/>
      <c r="G31" s="1"/>
      <c r="H31" s="1"/>
      <c r="I31" s="1"/>
      <c r="J31" s="1"/>
      <c r="K31" s="1"/>
      <c r="L31" s="1"/>
      <c r="M31" s="1"/>
      <c r="N31" s="1">
        <v>15</v>
      </c>
      <c r="O31" s="1"/>
      <c r="P31" s="1">
        <v>3</v>
      </c>
      <c r="Q31" s="2"/>
      <c r="R31" s="2"/>
      <c r="S31" s="2"/>
      <c r="T31" s="2"/>
      <c r="U31" s="2"/>
      <c r="V31" s="2"/>
      <c r="W31" s="2"/>
      <c r="X31" s="2"/>
      <c r="Y31" s="2"/>
      <c r="Z31" s="2"/>
      <c r="AA31" s="8">
        <f t="shared" si="0"/>
        <v>15</v>
      </c>
      <c r="AB31" s="8">
        <f t="shared" si="1"/>
        <v>3</v>
      </c>
      <c r="AC31" s="9"/>
    </row>
    <row r="32" spans="1:29" ht="15">
      <c r="A32" s="109" t="s">
        <v>27</v>
      </c>
      <c r="B32" s="123" t="s">
        <v>59</v>
      </c>
      <c r="C32" s="5"/>
      <c r="D32" s="6"/>
      <c r="F32" s="8">
        <v>2</v>
      </c>
      <c r="G32" s="1"/>
      <c r="H32" s="1"/>
      <c r="I32" s="1"/>
      <c r="J32" s="1"/>
      <c r="K32" s="1"/>
      <c r="L32" s="1">
        <v>15</v>
      </c>
      <c r="M32" s="1"/>
      <c r="N32" s="1"/>
      <c r="O32" s="1"/>
      <c r="P32" s="1">
        <v>1</v>
      </c>
      <c r="Q32" s="2"/>
      <c r="R32" s="2"/>
      <c r="S32" s="2"/>
      <c r="T32" s="2"/>
      <c r="U32" s="2"/>
      <c r="V32" s="2"/>
      <c r="W32" s="2"/>
      <c r="X32" s="2"/>
      <c r="Y32" s="2"/>
      <c r="Z32" s="2"/>
      <c r="AA32" s="8">
        <f t="shared" si="0"/>
        <v>15</v>
      </c>
      <c r="AB32" s="8">
        <f t="shared" si="1"/>
        <v>1</v>
      </c>
      <c r="AC32" s="9"/>
    </row>
    <row r="33" spans="1:29" ht="15">
      <c r="A33" s="110"/>
      <c r="B33" s="124"/>
      <c r="C33" s="5"/>
      <c r="D33" s="6"/>
      <c r="E33" s="7">
        <v>2</v>
      </c>
      <c r="F33" s="8"/>
      <c r="G33" s="1"/>
      <c r="H33" s="1"/>
      <c r="I33" s="1"/>
      <c r="J33" s="1"/>
      <c r="K33" s="1"/>
      <c r="L33" s="1"/>
      <c r="M33" s="1"/>
      <c r="N33" s="1">
        <v>15</v>
      </c>
      <c r="O33" s="1"/>
      <c r="P33" s="1">
        <v>1</v>
      </c>
      <c r="Q33" s="2"/>
      <c r="R33" s="2"/>
      <c r="S33" s="2"/>
      <c r="T33" s="2"/>
      <c r="U33" s="2"/>
      <c r="V33" s="2"/>
      <c r="W33" s="2"/>
      <c r="X33" s="2"/>
      <c r="Y33" s="2"/>
      <c r="Z33" s="2"/>
      <c r="AA33" s="8">
        <f t="shared" si="0"/>
        <v>15</v>
      </c>
      <c r="AB33" s="8">
        <f t="shared" si="1"/>
        <v>1</v>
      </c>
      <c r="AC33" s="9"/>
    </row>
    <row r="34" spans="1:29" ht="15">
      <c r="A34" s="109" t="s">
        <v>139</v>
      </c>
      <c r="B34" s="123" t="s">
        <v>60</v>
      </c>
      <c r="C34" s="5"/>
      <c r="D34" s="6"/>
      <c r="E34" s="7"/>
      <c r="F34" s="8">
        <v>3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2">
        <v>15</v>
      </c>
      <c r="R34" s="2"/>
      <c r="S34" s="2"/>
      <c r="T34" s="2"/>
      <c r="U34" s="2">
        <v>1</v>
      </c>
      <c r="V34" s="2"/>
      <c r="W34" s="2"/>
      <c r="X34" s="2"/>
      <c r="Y34" s="2"/>
      <c r="Z34" s="2"/>
      <c r="AA34" s="8">
        <f t="shared" si="0"/>
        <v>15</v>
      </c>
      <c r="AB34" s="8">
        <f t="shared" si="1"/>
        <v>1</v>
      </c>
      <c r="AC34" s="9"/>
    </row>
    <row r="35" spans="1:29" ht="15">
      <c r="A35" s="110"/>
      <c r="B35" s="124"/>
      <c r="C35" s="5"/>
      <c r="D35" s="6"/>
      <c r="E35" s="7">
        <v>3</v>
      </c>
      <c r="F35" s="8"/>
      <c r="G35" s="1"/>
      <c r="H35" s="1"/>
      <c r="I35" s="1"/>
      <c r="J35" s="1"/>
      <c r="K35" s="1"/>
      <c r="L35" s="1"/>
      <c r="M35" s="1"/>
      <c r="N35" s="1"/>
      <c r="O35" s="1"/>
      <c r="P35" s="1"/>
      <c r="Q35" s="2"/>
      <c r="R35" s="2"/>
      <c r="S35" s="2">
        <v>15</v>
      </c>
      <c r="T35" s="2"/>
      <c r="U35" s="2">
        <v>1</v>
      </c>
      <c r="V35" s="2"/>
      <c r="W35" s="2"/>
      <c r="X35" s="2"/>
      <c r="Y35" s="2"/>
      <c r="Z35" s="2"/>
      <c r="AA35" s="8">
        <f t="shared" si="0"/>
        <v>15</v>
      </c>
      <c r="AB35" s="8">
        <f t="shared" si="1"/>
        <v>1</v>
      </c>
      <c r="AC35" s="9"/>
    </row>
    <row r="36" spans="1:29" ht="15">
      <c r="A36" s="4" t="s">
        <v>28</v>
      </c>
      <c r="B36" s="37" t="s">
        <v>63</v>
      </c>
      <c r="C36" s="5"/>
      <c r="D36" s="6"/>
      <c r="E36" s="7">
        <v>3</v>
      </c>
      <c r="F36" s="8"/>
      <c r="G36" s="1"/>
      <c r="H36" s="1"/>
      <c r="I36" s="1"/>
      <c r="J36" s="1"/>
      <c r="K36" s="1"/>
      <c r="L36" s="1"/>
      <c r="M36" s="1"/>
      <c r="N36" s="1"/>
      <c r="O36" s="1"/>
      <c r="P36" s="1"/>
      <c r="Q36" s="2"/>
      <c r="R36" s="2"/>
      <c r="S36" s="2">
        <v>15</v>
      </c>
      <c r="T36" s="2"/>
      <c r="U36" s="2">
        <v>2</v>
      </c>
      <c r="V36" s="2"/>
      <c r="W36" s="2"/>
      <c r="X36" s="2"/>
      <c r="Y36" s="2"/>
      <c r="Z36" s="2"/>
      <c r="AA36" s="8">
        <f t="shared" si="0"/>
        <v>15</v>
      </c>
      <c r="AB36" s="8">
        <f t="shared" si="1"/>
        <v>2</v>
      </c>
      <c r="AC36" s="9"/>
    </row>
    <row r="37" spans="1:29" s="39" customFormat="1" ht="15">
      <c r="A37" s="121" t="s">
        <v>19</v>
      </c>
      <c r="B37" s="122"/>
      <c r="C37" s="6"/>
      <c r="D37" s="6"/>
      <c r="E37" s="6"/>
      <c r="F37" s="6"/>
      <c r="G37" s="3">
        <f aca="true" t="shared" si="2" ref="G37:Z37">SUM(G21:G36)</f>
        <v>30</v>
      </c>
      <c r="H37" s="3">
        <f t="shared" si="2"/>
        <v>0</v>
      </c>
      <c r="I37" s="3">
        <f t="shared" si="2"/>
        <v>45</v>
      </c>
      <c r="J37" s="3">
        <f t="shared" si="2"/>
        <v>0</v>
      </c>
      <c r="K37" s="3">
        <f>SUM(K21:K36)</f>
        <v>9</v>
      </c>
      <c r="L37" s="3">
        <f t="shared" si="2"/>
        <v>45</v>
      </c>
      <c r="M37" s="3">
        <f t="shared" si="2"/>
        <v>0</v>
      </c>
      <c r="N37" s="3">
        <f t="shared" si="2"/>
        <v>75</v>
      </c>
      <c r="O37" s="3">
        <f t="shared" si="2"/>
        <v>0</v>
      </c>
      <c r="P37" s="3">
        <f t="shared" si="2"/>
        <v>12</v>
      </c>
      <c r="Q37" s="13">
        <f t="shared" si="2"/>
        <v>30</v>
      </c>
      <c r="R37" s="13">
        <f t="shared" si="2"/>
        <v>0</v>
      </c>
      <c r="S37" s="13">
        <f t="shared" si="2"/>
        <v>60</v>
      </c>
      <c r="T37" s="13">
        <f t="shared" si="2"/>
        <v>0</v>
      </c>
      <c r="U37" s="13">
        <f t="shared" si="2"/>
        <v>12</v>
      </c>
      <c r="V37" s="13">
        <f t="shared" si="2"/>
        <v>0</v>
      </c>
      <c r="W37" s="13">
        <f t="shared" si="2"/>
        <v>0</v>
      </c>
      <c r="X37" s="13">
        <f t="shared" si="2"/>
        <v>0</v>
      </c>
      <c r="Y37" s="13">
        <f t="shared" si="2"/>
        <v>0</v>
      </c>
      <c r="Z37" s="13">
        <f t="shared" si="2"/>
        <v>0</v>
      </c>
      <c r="AA37" s="6">
        <f>SUM(AA21:AA36)</f>
        <v>285</v>
      </c>
      <c r="AB37" s="6">
        <f>SUM(AB21:AB36)</f>
        <v>33</v>
      </c>
      <c r="AC37" s="12"/>
    </row>
    <row r="38" spans="1:29" ht="15" hidden="1">
      <c r="A38" s="99" t="s">
        <v>49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1"/>
    </row>
    <row r="39" spans="1:29" ht="15" hidden="1">
      <c r="A39" s="40" t="s">
        <v>15</v>
      </c>
      <c r="B39" s="41"/>
      <c r="C39" s="8"/>
      <c r="D39" s="6"/>
      <c r="E39" s="8"/>
      <c r="F39" s="8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8" t="e">
        <f>G39+H39+I39+J39+L39+M39+O39+N39+Q39+R39+S39+T39+V39+W39+X39+Y39+#REF!+#REF!+#REF!+#REF!+#REF!+#REF!+#REF!+#REF!</f>
        <v>#REF!</v>
      </c>
      <c r="AB39" s="8" t="e">
        <f>K39+P39+U39+Z39+#REF!+#REF!</f>
        <v>#REF!</v>
      </c>
      <c r="AC39" s="8"/>
    </row>
    <row r="40" spans="1:29" ht="15" hidden="1">
      <c r="A40" s="40" t="s">
        <v>16</v>
      </c>
      <c r="B40" s="41"/>
      <c r="C40" s="8"/>
      <c r="D40" s="6"/>
      <c r="E40" s="8"/>
      <c r="F40" s="8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8" t="e">
        <f>G40+H40+I40+J40+L40+M40+O40+N40+Q40+R40+S40+T40+V40+W40+X40+Y40+#REF!+#REF!+#REF!+#REF!+#REF!+#REF!+#REF!+#REF!</f>
        <v>#REF!</v>
      </c>
      <c r="AB40" s="8" t="e">
        <f>K40+P40+U40+Z40+#REF!+#REF!</f>
        <v>#REF!</v>
      </c>
      <c r="AC40" s="8"/>
    </row>
    <row r="41" spans="1:29" ht="15" hidden="1">
      <c r="A41" s="40" t="s">
        <v>17</v>
      </c>
      <c r="B41" s="41"/>
      <c r="C41" s="8"/>
      <c r="D41" s="6"/>
      <c r="E41" s="8"/>
      <c r="F41" s="8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8" t="e">
        <f>G41+H41+I41+J41+L41+M41+O41+N41+Q41+R41+S41+T41+V41+W41+X41+Y41+#REF!+#REF!+#REF!+#REF!+#REF!+#REF!+#REF!+#REF!</f>
        <v>#REF!</v>
      </c>
      <c r="AB41" s="8" t="e">
        <f>K41+P41+U41+Z41+#REF!+#REF!</f>
        <v>#REF!</v>
      </c>
      <c r="AC41" s="8"/>
    </row>
    <row r="42" spans="1:29" ht="15" hidden="1">
      <c r="A42" s="40" t="s">
        <v>18</v>
      </c>
      <c r="B42" s="41"/>
      <c r="C42" s="8"/>
      <c r="D42" s="6"/>
      <c r="E42" s="8"/>
      <c r="F42" s="8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8" t="e">
        <f>G42+H42+I42+J42+L42+M42+O42+N42+Q42+R42+S42+T42+V42+W42+X42+Y42+#REF!+#REF!+#REF!+#REF!+#REF!+#REF!+#REF!+#REF!</f>
        <v>#REF!</v>
      </c>
      <c r="AB42" s="8" t="e">
        <f>K42+P42+U42+Z42+#REF!+#REF!</f>
        <v>#REF!</v>
      </c>
      <c r="AC42" s="8"/>
    </row>
    <row r="43" spans="1:29" ht="15" hidden="1">
      <c r="A43" s="40"/>
      <c r="B43" s="41"/>
      <c r="C43" s="8"/>
      <c r="D43" s="6"/>
      <c r="E43" s="8"/>
      <c r="F43" s="8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8" t="e">
        <f>G43+H43+I43+J43+L43+M43+O43+N43+Q43+R43+S43+T43+V43+W43+X43+Y43+#REF!+#REF!+#REF!+#REF!+#REF!+#REF!+#REF!+#REF!</f>
        <v>#REF!</v>
      </c>
      <c r="AB43" s="8" t="e">
        <f>K43+P43+U43+Z43+#REF!+#REF!</f>
        <v>#REF!</v>
      </c>
      <c r="AC43" s="8"/>
    </row>
    <row r="44" spans="1:29" ht="15" hidden="1">
      <c r="A44" s="40"/>
      <c r="B44" s="41"/>
      <c r="C44" s="8"/>
      <c r="D44" s="6"/>
      <c r="E44" s="8"/>
      <c r="F44" s="8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8" t="e">
        <f>G44+H44+I44+J44+L44+M44+O44+N44+Q44+R44+S44+T44+V44+W44+X44+Y44+#REF!+#REF!+#REF!+#REF!+#REF!+#REF!+#REF!+#REF!</f>
        <v>#REF!</v>
      </c>
      <c r="AB44" s="8" t="e">
        <f>K44+P44+U44+Z44+#REF!+#REF!</f>
        <v>#REF!</v>
      </c>
      <c r="AC44" s="8"/>
    </row>
    <row r="45" spans="1:29" s="39" customFormat="1" ht="15" hidden="1">
      <c r="A45" s="121" t="s">
        <v>19</v>
      </c>
      <c r="B45" s="122"/>
      <c r="C45" s="6"/>
      <c r="D45" s="6"/>
      <c r="E45" s="6"/>
      <c r="F45" s="6"/>
      <c r="G45" s="44">
        <f aca="true" t="shared" si="3" ref="G45:Z45">SUM(G39:G44)</f>
        <v>0</v>
      </c>
      <c r="H45" s="44">
        <f t="shared" si="3"/>
        <v>0</v>
      </c>
      <c r="I45" s="44">
        <f t="shared" si="3"/>
        <v>0</v>
      </c>
      <c r="J45" s="44">
        <f t="shared" si="3"/>
        <v>0</v>
      </c>
      <c r="K45" s="44">
        <f t="shared" si="3"/>
        <v>0</v>
      </c>
      <c r="L45" s="44">
        <f t="shared" si="3"/>
        <v>0</v>
      </c>
      <c r="M45" s="44">
        <f t="shared" si="3"/>
        <v>0</v>
      </c>
      <c r="N45" s="44">
        <f t="shared" si="3"/>
        <v>0</v>
      </c>
      <c r="O45" s="44">
        <f t="shared" si="3"/>
        <v>0</v>
      </c>
      <c r="P45" s="44">
        <f t="shared" si="3"/>
        <v>0</v>
      </c>
      <c r="Q45" s="45">
        <f t="shared" si="3"/>
        <v>0</v>
      </c>
      <c r="R45" s="45">
        <f t="shared" si="3"/>
        <v>0</v>
      </c>
      <c r="S45" s="45">
        <f t="shared" si="3"/>
        <v>0</v>
      </c>
      <c r="T45" s="45">
        <f t="shared" si="3"/>
        <v>0</v>
      </c>
      <c r="U45" s="45">
        <f t="shared" si="3"/>
        <v>0</v>
      </c>
      <c r="V45" s="45">
        <f t="shared" si="3"/>
        <v>0</v>
      </c>
      <c r="W45" s="45">
        <f t="shared" si="3"/>
        <v>0</v>
      </c>
      <c r="X45" s="45">
        <f t="shared" si="3"/>
        <v>0</v>
      </c>
      <c r="Y45" s="45">
        <f t="shared" si="3"/>
        <v>0</v>
      </c>
      <c r="Z45" s="45">
        <f t="shared" si="3"/>
        <v>0</v>
      </c>
      <c r="AA45" s="6"/>
      <c r="AB45" s="6" t="e">
        <f>SUM(AB39:AB44)</f>
        <v>#REF!</v>
      </c>
      <c r="AC45" s="6"/>
    </row>
    <row r="46" spans="1:29" s="39" customFormat="1" ht="15" hidden="1">
      <c r="A46" s="38"/>
      <c r="B46" s="46"/>
      <c r="C46" s="47"/>
      <c r="D46" s="47"/>
      <c r="E46" s="47"/>
      <c r="F46" s="47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7">
        <f>SUM(AA45,AA37)</f>
        <v>285</v>
      </c>
      <c r="AB46" s="47" t="e">
        <f>SUM(AB45,AB37)</f>
        <v>#REF!</v>
      </c>
      <c r="AC46" s="50"/>
    </row>
    <row r="47" spans="1:29" ht="15">
      <c r="A47" s="102" t="s">
        <v>167</v>
      </c>
      <c r="B47" s="103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1"/>
    </row>
    <row r="48" spans="1:29" ht="20.25" customHeight="1">
      <c r="A48" s="109" t="s">
        <v>140</v>
      </c>
      <c r="B48" s="123" t="s">
        <v>50</v>
      </c>
      <c r="C48" s="5"/>
      <c r="D48" s="6"/>
      <c r="E48" s="7"/>
      <c r="F48" s="8">
        <v>1</v>
      </c>
      <c r="G48" s="1">
        <v>15</v>
      </c>
      <c r="H48" s="1"/>
      <c r="I48" s="1"/>
      <c r="J48" s="1"/>
      <c r="K48" s="1">
        <v>1</v>
      </c>
      <c r="L48" s="1"/>
      <c r="M48" s="1"/>
      <c r="N48" s="1"/>
      <c r="O48" s="1"/>
      <c r="P48" s="1"/>
      <c r="Q48" s="2"/>
      <c r="R48" s="2"/>
      <c r="S48" s="2"/>
      <c r="T48" s="2"/>
      <c r="U48" s="2"/>
      <c r="V48" s="2"/>
      <c r="W48" s="2"/>
      <c r="X48" s="2"/>
      <c r="Y48" s="2"/>
      <c r="Z48" s="2"/>
      <c r="AA48" s="8">
        <f>G48+H48+I48+J48+L48+M48+N48+O48+Q48+R48+S48+T48+V48+W48+X48+Y48</f>
        <v>15</v>
      </c>
      <c r="AB48" s="8">
        <f>K48+P48+U48+Z48</f>
        <v>1</v>
      </c>
      <c r="AC48" s="9"/>
    </row>
    <row r="49" spans="1:29" ht="20.25" customHeight="1">
      <c r="A49" s="110"/>
      <c r="B49" s="124"/>
      <c r="C49" s="5"/>
      <c r="D49" s="6">
        <v>2</v>
      </c>
      <c r="E49" s="7">
        <v>1.2</v>
      </c>
      <c r="F49" s="8"/>
      <c r="G49" s="1"/>
      <c r="H49" s="1"/>
      <c r="I49" s="1">
        <v>15</v>
      </c>
      <c r="J49" s="1"/>
      <c r="K49" s="1">
        <v>1</v>
      </c>
      <c r="L49" s="1"/>
      <c r="M49" s="1"/>
      <c r="N49" s="1">
        <v>15</v>
      </c>
      <c r="O49" s="1"/>
      <c r="P49" s="1">
        <v>3</v>
      </c>
      <c r="Q49" s="2"/>
      <c r="R49" s="2"/>
      <c r="S49" s="2"/>
      <c r="T49" s="2"/>
      <c r="U49" s="2"/>
      <c r="V49" s="2"/>
      <c r="W49" s="2"/>
      <c r="X49" s="2"/>
      <c r="Y49" s="2"/>
      <c r="Z49" s="2"/>
      <c r="AA49" s="8">
        <f aca="true" t="shared" si="4" ref="AA49:AA62">G49+H49+I49+J49+L49+M49+N49+O49+Q49+R49+S49+T49+V49+W49+X49+Y49</f>
        <v>30</v>
      </c>
      <c r="AB49" s="8">
        <f aca="true" t="shared" si="5" ref="AB49:AB62">K49+P49+U49+Z49</f>
        <v>4</v>
      </c>
      <c r="AC49" s="9"/>
    </row>
    <row r="50" spans="1:29" ht="25.5">
      <c r="A50" s="4" t="s">
        <v>29</v>
      </c>
      <c r="B50" s="37" t="s">
        <v>51</v>
      </c>
      <c r="C50" s="5"/>
      <c r="D50" s="6">
        <v>1</v>
      </c>
      <c r="E50" s="7"/>
      <c r="F50" s="8">
        <v>1</v>
      </c>
      <c r="G50" s="1">
        <v>20</v>
      </c>
      <c r="H50" s="1"/>
      <c r="I50" s="1"/>
      <c r="J50" s="1"/>
      <c r="K50" s="1">
        <v>4</v>
      </c>
      <c r="L50" s="1"/>
      <c r="M50" s="1"/>
      <c r="N50" s="1"/>
      <c r="O50" s="1"/>
      <c r="P50" s="1"/>
      <c r="Q50" s="2"/>
      <c r="R50" s="2"/>
      <c r="S50" s="2"/>
      <c r="T50" s="2"/>
      <c r="U50" s="2"/>
      <c r="V50" s="2"/>
      <c r="W50" s="2"/>
      <c r="X50" s="2"/>
      <c r="Y50" s="2"/>
      <c r="Z50" s="2"/>
      <c r="AA50" s="8">
        <f t="shared" si="4"/>
        <v>20</v>
      </c>
      <c r="AB50" s="8">
        <f t="shared" si="5"/>
        <v>4</v>
      </c>
      <c r="AC50" s="9"/>
    </row>
    <row r="51" spans="1:29" ht="25.5">
      <c r="A51" s="4" t="s">
        <v>141</v>
      </c>
      <c r="B51" s="37" t="s">
        <v>56</v>
      </c>
      <c r="C51" s="5"/>
      <c r="D51" s="6">
        <v>1</v>
      </c>
      <c r="E51" s="7"/>
      <c r="F51" s="8">
        <v>1</v>
      </c>
      <c r="G51" s="1">
        <v>20</v>
      </c>
      <c r="H51" s="1"/>
      <c r="I51" s="1"/>
      <c r="J51" s="1"/>
      <c r="K51" s="1">
        <v>5</v>
      </c>
      <c r="L51" s="1"/>
      <c r="M51" s="1"/>
      <c r="N51" s="1"/>
      <c r="O51" s="1"/>
      <c r="P51" s="1"/>
      <c r="Q51" s="2"/>
      <c r="R51" s="2"/>
      <c r="S51" s="2"/>
      <c r="T51" s="2"/>
      <c r="U51" s="2"/>
      <c r="V51" s="2"/>
      <c r="W51" s="2"/>
      <c r="X51" s="2"/>
      <c r="Y51" s="2"/>
      <c r="Z51" s="2"/>
      <c r="AA51" s="8">
        <f t="shared" si="4"/>
        <v>20</v>
      </c>
      <c r="AB51" s="8">
        <f t="shared" si="5"/>
        <v>5</v>
      </c>
      <c r="AC51" s="9"/>
    </row>
    <row r="52" spans="1:29" ht="15">
      <c r="A52" s="109" t="s">
        <v>30</v>
      </c>
      <c r="B52" s="123" t="s">
        <v>54</v>
      </c>
      <c r="C52" s="5"/>
      <c r="D52" s="6"/>
      <c r="E52" s="7"/>
      <c r="F52" s="8">
        <v>1</v>
      </c>
      <c r="G52" s="1">
        <v>15</v>
      </c>
      <c r="H52" s="1"/>
      <c r="I52" s="1"/>
      <c r="J52" s="1"/>
      <c r="K52" s="1">
        <v>1</v>
      </c>
      <c r="L52" s="1"/>
      <c r="M52" s="1"/>
      <c r="N52" s="1"/>
      <c r="O52" s="1"/>
      <c r="P52" s="1"/>
      <c r="Q52" s="2"/>
      <c r="R52" s="2"/>
      <c r="S52" s="2"/>
      <c r="T52" s="2"/>
      <c r="U52" s="2"/>
      <c r="V52" s="2"/>
      <c r="W52" s="2"/>
      <c r="X52" s="2"/>
      <c r="Y52" s="2"/>
      <c r="Z52" s="2"/>
      <c r="AA52" s="8">
        <f t="shared" si="4"/>
        <v>15</v>
      </c>
      <c r="AB52" s="8">
        <f t="shared" si="5"/>
        <v>1</v>
      </c>
      <c r="AC52" s="9"/>
    </row>
    <row r="53" spans="1:29" ht="15">
      <c r="A53" s="110"/>
      <c r="B53" s="124"/>
      <c r="C53" s="5"/>
      <c r="D53" s="6"/>
      <c r="E53" s="7">
        <v>1</v>
      </c>
      <c r="F53" s="8"/>
      <c r="G53" s="1"/>
      <c r="H53" s="1"/>
      <c r="I53" s="1">
        <v>15</v>
      </c>
      <c r="J53" s="1"/>
      <c r="K53" s="1">
        <v>1</v>
      </c>
      <c r="L53" s="1"/>
      <c r="M53" s="1"/>
      <c r="N53" s="1"/>
      <c r="O53" s="1"/>
      <c r="P53" s="1"/>
      <c r="Q53" s="2"/>
      <c r="R53" s="2"/>
      <c r="S53" s="2"/>
      <c r="T53" s="2"/>
      <c r="U53" s="2"/>
      <c r="V53" s="2"/>
      <c r="W53" s="2"/>
      <c r="X53" s="2"/>
      <c r="Y53" s="2"/>
      <c r="Z53" s="2"/>
      <c r="AA53" s="8">
        <f t="shared" si="4"/>
        <v>15</v>
      </c>
      <c r="AB53" s="8">
        <f t="shared" si="5"/>
        <v>1</v>
      </c>
      <c r="AC53" s="9"/>
    </row>
    <row r="54" spans="1:29" ht="15">
      <c r="A54" s="109" t="s">
        <v>142</v>
      </c>
      <c r="B54" s="123" t="s">
        <v>52</v>
      </c>
      <c r="C54" s="5"/>
      <c r="D54" s="6">
        <v>2</v>
      </c>
      <c r="E54" s="7"/>
      <c r="F54" s="8">
        <v>2</v>
      </c>
      <c r="G54" s="1"/>
      <c r="H54" s="1"/>
      <c r="I54" s="1"/>
      <c r="J54" s="1"/>
      <c r="K54" s="1"/>
      <c r="L54" s="1">
        <v>15</v>
      </c>
      <c r="M54" s="1"/>
      <c r="N54" s="1"/>
      <c r="O54" s="1"/>
      <c r="P54" s="1">
        <v>1</v>
      </c>
      <c r="Q54" s="2"/>
      <c r="R54" s="2"/>
      <c r="S54" s="2"/>
      <c r="T54" s="2"/>
      <c r="U54" s="2"/>
      <c r="V54" s="2"/>
      <c r="W54" s="2"/>
      <c r="X54" s="2"/>
      <c r="Y54" s="2"/>
      <c r="Z54" s="2"/>
      <c r="AA54" s="8">
        <f t="shared" si="4"/>
        <v>15</v>
      </c>
      <c r="AB54" s="8">
        <f t="shared" si="5"/>
        <v>1</v>
      </c>
      <c r="AC54" s="9"/>
    </row>
    <row r="55" spans="1:29" ht="15">
      <c r="A55" s="110"/>
      <c r="B55" s="124"/>
      <c r="C55" s="5"/>
      <c r="D55" s="6"/>
      <c r="E55" s="7">
        <v>2</v>
      </c>
      <c r="F55" s="8"/>
      <c r="G55" s="1"/>
      <c r="H55" s="1"/>
      <c r="I55" s="1"/>
      <c r="J55" s="1"/>
      <c r="K55" s="1"/>
      <c r="L55" s="1"/>
      <c r="M55" s="1"/>
      <c r="N55" s="1">
        <v>15</v>
      </c>
      <c r="O55" s="1"/>
      <c r="P55" s="1">
        <v>3</v>
      </c>
      <c r="Q55" s="2"/>
      <c r="R55" s="2"/>
      <c r="S55" s="2"/>
      <c r="T55" s="2"/>
      <c r="U55" s="2"/>
      <c r="V55" s="2"/>
      <c r="W55" s="2"/>
      <c r="X55" s="2"/>
      <c r="Y55" s="2"/>
      <c r="Z55" s="2"/>
      <c r="AA55" s="8">
        <f t="shared" si="4"/>
        <v>15</v>
      </c>
      <c r="AB55" s="8">
        <f t="shared" si="5"/>
        <v>3</v>
      </c>
      <c r="AC55" s="9"/>
    </row>
    <row r="56" spans="1:29" ht="15">
      <c r="A56" s="109" t="s">
        <v>32</v>
      </c>
      <c r="B56" s="123" t="s">
        <v>55</v>
      </c>
      <c r="C56" s="5"/>
      <c r="D56" s="6"/>
      <c r="E56" s="7"/>
      <c r="F56" s="8">
        <v>2</v>
      </c>
      <c r="G56" s="1"/>
      <c r="H56" s="1"/>
      <c r="I56" s="1"/>
      <c r="J56" s="1"/>
      <c r="K56" s="1"/>
      <c r="L56" s="1">
        <v>15</v>
      </c>
      <c r="M56" s="1"/>
      <c r="N56" s="1"/>
      <c r="O56" s="1"/>
      <c r="P56" s="1">
        <v>1</v>
      </c>
      <c r="Q56" s="2"/>
      <c r="R56" s="2"/>
      <c r="S56" s="2"/>
      <c r="T56" s="2"/>
      <c r="U56" s="2"/>
      <c r="V56" s="2"/>
      <c r="W56" s="2"/>
      <c r="X56" s="2"/>
      <c r="Y56" s="2"/>
      <c r="Z56" s="2"/>
      <c r="AA56" s="8">
        <f t="shared" si="4"/>
        <v>15</v>
      </c>
      <c r="AB56" s="8">
        <f t="shared" si="5"/>
        <v>1</v>
      </c>
      <c r="AC56" s="9"/>
    </row>
    <row r="57" spans="1:29" ht="15">
      <c r="A57" s="110"/>
      <c r="B57" s="124"/>
      <c r="C57" s="5"/>
      <c r="D57" s="6"/>
      <c r="E57" s="7">
        <v>2</v>
      </c>
      <c r="F57" s="8"/>
      <c r="G57" s="1"/>
      <c r="H57" s="1"/>
      <c r="I57" s="1"/>
      <c r="J57" s="1"/>
      <c r="K57" s="1"/>
      <c r="L57" s="1"/>
      <c r="M57" s="1"/>
      <c r="N57" s="1">
        <v>15</v>
      </c>
      <c r="O57" s="1"/>
      <c r="P57" s="1">
        <v>1</v>
      </c>
      <c r="Q57" s="2"/>
      <c r="R57" s="2"/>
      <c r="S57" s="2"/>
      <c r="T57" s="2"/>
      <c r="U57" s="2"/>
      <c r="V57" s="2"/>
      <c r="W57" s="2"/>
      <c r="X57" s="2"/>
      <c r="Y57" s="2"/>
      <c r="Z57" s="2"/>
      <c r="AA57" s="8">
        <f t="shared" si="4"/>
        <v>15</v>
      </c>
      <c r="AB57" s="8">
        <f t="shared" si="5"/>
        <v>1</v>
      </c>
      <c r="AC57" s="9"/>
    </row>
    <row r="58" spans="1:29" ht="39" customHeight="1">
      <c r="A58" s="4" t="s">
        <v>33</v>
      </c>
      <c r="B58" s="37" t="s">
        <v>53</v>
      </c>
      <c r="C58" s="5"/>
      <c r="D58" s="6"/>
      <c r="E58" s="7">
        <v>2</v>
      </c>
      <c r="F58" s="8"/>
      <c r="G58" s="1"/>
      <c r="H58" s="1"/>
      <c r="I58" s="1"/>
      <c r="J58" s="1"/>
      <c r="K58" s="1"/>
      <c r="L58" s="1"/>
      <c r="M58" s="1"/>
      <c r="N58" s="1">
        <v>15</v>
      </c>
      <c r="O58" s="1"/>
      <c r="P58" s="1">
        <v>1</v>
      </c>
      <c r="Q58" s="2"/>
      <c r="R58" s="2"/>
      <c r="S58" s="2"/>
      <c r="T58" s="2"/>
      <c r="U58" s="2"/>
      <c r="V58" s="2"/>
      <c r="W58" s="2"/>
      <c r="X58" s="2"/>
      <c r="Y58" s="2"/>
      <c r="Z58" s="2"/>
      <c r="AA58" s="8">
        <f t="shared" si="4"/>
        <v>15</v>
      </c>
      <c r="AB58" s="8">
        <f t="shared" si="5"/>
        <v>1</v>
      </c>
      <c r="AC58" s="9"/>
    </row>
    <row r="59" spans="1:29" ht="15">
      <c r="A59" s="109" t="s">
        <v>34</v>
      </c>
      <c r="B59" s="123" t="s">
        <v>57</v>
      </c>
      <c r="C59" s="5"/>
      <c r="D59" s="6"/>
      <c r="E59" s="7"/>
      <c r="F59" s="8">
        <v>3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2">
        <v>15</v>
      </c>
      <c r="R59" s="2"/>
      <c r="S59" s="2"/>
      <c r="T59" s="2"/>
      <c r="U59" s="2">
        <v>1</v>
      </c>
      <c r="V59" s="2"/>
      <c r="W59" s="2"/>
      <c r="X59" s="2"/>
      <c r="Y59" s="2"/>
      <c r="Z59" s="2"/>
      <c r="AA59" s="8">
        <f t="shared" si="4"/>
        <v>15</v>
      </c>
      <c r="AB59" s="8">
        <f t="shared" si="5"/>
        <v>1</v>
      </c>
      <c r="AC59" s="9"/>
    </row>
    <row r="60" spans="1:29" ht="15">
      <c r="A60" s="110"/>
      <c r="B60" s="124"/>
      <c r="C60" s="5"/>
      <c r="D60" s="6"/>
      <c r="E60" s="7">
        <v>3</v>
      </c>
      <c r="F60" s="8"/>
      <c r="G60" s="1"/>
      <c r="H60" s="1"/>
      <c r="I60" s="1"/>
      <c r="J60" s="1"/>
      <c r="K60" s="1"/>
      <c r="L60" s="1"/>
      <c r="M60" s="1"/>
      <c r="N60" s="1"/>
      <c r="O60" s="1"/>
      <c r="P60" s="1"/>
      <c r="Q60" s="2"/>
      <c r="R60" s="2"/>
      <c r="S60" s="2">
        <v>15</v>
      </c>
      <c r="T60" s="2"/>
      <c r="U60" s="2">
        <v>1</v>
      </c>
      <c r="V60" s="2"/>
      <c r="W60" s="2"/>
      <c r="X60" s="2"/>
      <c r="Y60" s="2"/>
      <c r="Z60" s="2"/>
      <c r="AA60" s="8">
        <f t="shared" si="4"/>
        <v>15</v>
      </c>
      <c r="AB60" s="8">
        <f t="shared" si="5"/>
        <v>1</v>
      </c>
      <c r="AC60" s="9"/>
    </row>
    <row r="61" spans="1:29" ht="15">
      <c r="A61" s="109" t="s">
        <v>35</v>
      </c>
      <c r="B61" s="123" t="s">
        <v>58</v>
      </c>
      <c r="C61" s="5"/>
      <c r="D61" s="6">
        <v>3</v>
      </c>
      <c r="E61" s="7"/>
      <c r="F61" s="8">
        <v>3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2">
        <v>15</v>
      </c>
      <c r="R61" s="2"/>
      <c r="S61" s="2"/>
      <c r="T61" s="2"/>
      <c r="U61" s="2">
        <v>1</v>
      </c>
      <c r="V61" s="2"/>
      <c r="W61" s="2"/>
      <c r="X61" s="2"/>
      <c r="Y61" s="2"/>
      <c r="Z61" s="2"/>
      <c r="AA61" s="8">
        <f t="shared" si="4"/>
        <v>15</v>
      </c>
      <c r="AB61" s="8">
        <f t="shared" si="5"/>
        <v>1</v>
      </c>
      <c r="AC61" s="9"/>
    </row>
    <row r="62" spans="1:29" ht="15">
      <c r="A62" s="110"/>
      <c r="B62" s="124"/>
      <c r="C62" s="5"/>
      <c r="D62" s="6"/>
      <c r="E62" s="7">
        <v>3</v>
      </c>
      <c r="F62" s="8"/>
      <c r="G62" s="1"/>
      <c r="H62" s="1"/>
      <c r="I62" s="1"/>
      <c r="J62" s="1"/>
      <c r="K62" s="1"/>
      <c r="L62" s="1"/>
      <c r="M62" s="1"/>
      <c r="N62" s="1"/>
      <c r="O62" s="1"/>
      <c r="P62" s="1"/>
      <c r="Q62" s="2"/>
      <c r="R62" s="2"/>
      <c r="S62" s="2">
        <v>15</v>
      </c>
      <c r="T62" s="2"/>
      <c r="U62" s="2">
        <v>3</v>
      </c>
      <c r="V62" s="2"/>
      <c r="W62" s="2"/>
      <c r="X62" s="2"/>
      <c r="Y62" s="2"/>
      <c r="Z62" s="2"/>
      <c r="AA62" s="8">
        <f t="shared" si="4"/>
        <v>15</v>
      </c>
      <c r="AB62" s="8">
        <f t="shared" si="5"/>
        <v>3</v>
      </c>
      <c r="AC62" s="9"/>
    </row>
    <row r="63" spans="1:29" s="39" customFormat="1" ht="15">
      <c r="A63" s="97" t="s">
        <v>19</v>
      </c>
      <c r="B63" s="98"/>
      <c r="C63" s="6"/>
      <c r="D63" s="6"/>
      <c r="E63" s="6"/>
      <c r="F63" s="6"/>
      <c r="G63" s="3">
        <f aca="true" t="shared" si="6" ref="G63:AB63">SUM(G48:G62)</f>
        <v>70</v>
      </c>
      <c r="H63" s="3">
        <f t="shared" si="6"/>
        <v>0</v>
      </c>
      <c r="I63" s="3">
        <f t="shared" si="6"/>
        <v>30</v>
      </c>
      <c r="J63" s="3">
        <f t="shared" si="6"/>
        <v>0</v>
      </c>
      <c r="K63" s="3">
        <f t="shared" si="6"/>
        <v>13</v>
      </c>
      <c r="L63" s="3">
        <f t="shared" si="6"/>
        <v>30</v>
      </c>
      <c r="M63" s="3">
        <f t="shared" si="6"/>
        <v>0</v>
      </c>
      <c r="N63" s="3">
        <f t="shared" si="6"/>
        <v>60</v>
      </c>
      <c r="O63" s="3">
        <f t="shared" si="6"/>
        <v>0</v>
      </c>
      <c r="P63" s="3">
        <f t="shared" si="6"/>
        <v>10</v>
      </c>
      <c r="Q63" s="13">
        <f t="shared" si="6"/>
        <v>30</v>
      </c>
      <c r="R63" s="13">
        <f t="shared" si="6"/>
        <v>0</v>
      </c>
      <c r="S63" s="13">
        <f t="shared" si="6"/>
        <v>30</v>
      </c>
      <c r="T63" s="13">
        <f t="shared" si="6"/>
        <v>0</v>
      </c>
      <c r="U63" s="13">
        <f t="shared" si="6"/>
        <v>6</v>
      </c>
      <c r="V63" s="13">
        <f t="shared" si="6"/>
        <v>0</v>
      </c>
      <c r="W63" s="13">
        <f t="shared" si="6"/>
        <v>0</v>
      </c>
      <c r="X63" s="13">
        <f t="shared" si="6"/>
        <v>0</v>
      </c>
      <c r="Y63" s="13">
        <f t="shared" si="6"/>
        <v>0</v>
      </c>
      <c r="Z63" s="13">
        <f t="shared" si="6"/>
        <v>0</v>
      </c>
      <c r="AA63" s="6">
        <f t="shared" si="6"/>
        <v>250</v>
      </c>
      <c r="AB63" s="6">
        <f t="shared" si="6"/>
        <v>29</v>
      </c>
      <c r="AC63" s="12"/>
    </row>
    <row r="64" spans="1:29" s="39" customFormat="1" ht="15" hidden="1">
      <c r="A64" s="99" t="s">
        <v>20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1"/>
    </row>
    <row r="65" spans="1:29" ht="15" hidden="1">
      <c r="A65" s="40" t="s">
        <v>15</v>
      </c>
      <c r="B65" s="41"/>
      <c r="C65" s="8"/>
      <c r="D65" s="6"/>
      <c r="E65" s="8"/>
      <c r="F65" s="8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8" t="e">
        <f>G65+H65+I65+J65+L65+M65+O65+N65+Q65+R65+S65+T65+V65+W65+X65+Y65+#REF!+#REF!+#REF!+#REF!+#REF!+#REF!+#REF!+#REF!</f>
        <v>#REF!</v>
      </c>
      <c r="AB65" s="8" t="e">
        <f>K65+P65+U65+Z65+#REF!+#REF!</f>
        <v>#REF!</v>
      </c>
      <c r="AC65" s="8"/>
    </row>
    <row r="66" spans="1:29" ht="15" hidden="1">
      <c r="A66" s="40" t="s">
        <v>16</v>
      </c>
      <c r="B66" s="41"/>
      <c r="C66" s="8"/>
      <c r="D66" s="6"/>
      <c r="E66" s="8"/>
      <c r="F66" s="8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8" t="e">
        <f>G66+H66+I66+J66+L66+M66+O66+N66+Q66+R66+S66+T66+V66+W66+X66+Y66+#REF!+#REF!+#REF!+#REF!+#REF!+#REF!+#REF!+#REF!</f>
        <v>#REF!</v>
      </c>
      <c r="AB66" s="8" t="e">
        <f>K66+P66+U66+Z66+#REF!+#REF!</f>
        <v>#REF!</v>
      </c>
      <c r="AC66" s="8"/>
    </row>
    <row r="67" spans="1:29" ht="16.5" customHeight="1" hidden="1">
      <c r="A67" s="40" t="s">
        <v>17</v>
      </c>
      <c r="B67" s="41"/>
      <c r="C67" s="8"/>
      <c r="D67" s="6"/>
      <c r="E67" s="8"/>
      <c r="F67" s="8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8" t="e">
        <f>G67+H67+I67+J67+L67+M67+O67+N67+Q67+R67+S67+T67+V67+W67+X67+Y67+#REF!+#REF!+#REF!+#REF!+#REF!+#REF!+#REF!+#REF!</f>
        <v>#REF!</v>
      </c>
      <c r="AB67" s="8" t="e">
        <f>K67+P67+U67+Z67+#REF!+#REF!</f>
        <v>#REF!</v>
      </c>
      <c r="AC67" s="8"/>
    </row>
    <row r="68" spans="1:29" ht="17.25" customHeight="1" hidden="1">
      <c r="A68" s="40" t="s">
        <v>18</v>
      </c>
      <c r="B68" s="41"/>
      <c r="C68" s="8"/>
      <c r="D68" s="6"/>
      <c r="E68" s="8"/>
      <c r="F68" s="8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8" t="e">
        <f>G68+H68+I68+J68+L68+M68+O68+N68+Q68+R68+S68+T68+V68+W68+X68+Y68+#REF!+#REF!+#REF!+#REF!+#REF!+#REF!+#REF!+#REF!</f>
        <v>#REF!</v>
      </c>
      <c r="AB68" s="8" t="e">
        <f>K68+P68+U68+Z68+#REF!+#REF!</f>
        <v>#REF!</v>
      </c>
      <c r="AC68" s="8"/>
    </row>
    <row r="69" spans="1:29" ht="17.25" customHeight="1" hidden="1">
      <c r="A69" s="40"/>
      <c r="B69" s="41"/>
      <c r="C69" s="8"/>
      <c r="D69" s="6"/>
      <c r="E69" s="8"/>
      <c r="F69" s="8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8" t="e">
        <f>G69+H69+I69+J69+L69+M69+O69+N69+Q69+R69+S69+T69+V69+W69+X69+Y69+#REF!+#REF!+#REF!+#REF!+#REF!+#REF!+#REF!+#REF!</f>
        <v>#REF!</v>
      </c>
      <c r="AB69" s="8" t="e">
        <f>K69+P69+U69+Z69+#REF!+#REF!</f>
        <v>#REF!</v>
      </c>
      <c r="AC69" s="8"/>
    </row>
    <row r="70" spans="1:29" ht="17.25" customHeight="1" hidden="1">
      <c r="A70" s="40"/>
      <c r="B70" s="41"/>
      <c r="C70" s="8"/>
      <c r="D70" s="6"/>
      <c r="E70" s="8"/>
      <c r="F70" s="8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8" t="e">
        <f>G70+H70+I70+J70+L70+M70+O70+N70+Q70+R70+S70+T70+V70+W70+X70+Y70+#REF!+#REF!+#REF!+#REF!+#REF!+#REF!+#REF!+#REF!</f>
        <v>#REF!</v>
      </c>
      <c r="AB70" s="8" t="e">
        <f>K70+P70+U70+Z70+#REF!+#REF!</f>
        <v>#REF!</v>
      </c>
      <c r="AC70" s="8"/>
    </row>
    <row r="71" spans="1:29" ht="15" hidden="1">
      <c r="A71" s="121" t="s">
        <v>19</v>
      </c>
      <c r="B71" s="122"/>
      <c r="C71" s="6"/>
      <c r="D71" s="6"/>
      <c r="E71" s="6"/>
      <c r="F71" s="6"/>
      <c r="G71" s="44">
        <f>SUM(G65:G70)</f>
        <v>0</v>
      </c>
      <c r="H71" s="44">
        <f aca="true" t="shared" si="7" ref="H71:AB71">SUM(H65:H70)</f>
        <v>0</v>
      </c>
      <c r="I71" s="44">
        <f t="shared" si="7"/>
        <v>0</v>
      </c>
      <c r="J71" s="44">
        <f t="shared" si="7"/>
        <v>0</v>
      </c>
      <c r="K71" s="44">
        <f t="shared" si="7"/>
        <v>0</v>
      </c>
      <c r="L71" s="44">
        <f t="shared" si="7"/>
        <v>0</v>
      </c>
      <c r="M71" s="44">
        <f t="shared" si="7"/>
        <v>0</v>
      </c>
      <c r="N71" s="44">
        <f t="shared" si="7"/>
        <v>0</v>
      </c>
      <c r="O71" s="44">
        <f t="shared" si="7"/>
        <v>0</v>
      </c>
      <c r="P71" s="44">
        <f t="shared" si="7"/>
        <v>0</v>
      </c>
      <c r="Q71" s="45">
        <f t="shared" si="7"/>
        <v>0</v>
      </c>
      <c r="R71" s="45">
        <f t="shared" si="7"/>
        <v>0</v>
      </c>
      <c r="S71" s="45">
        <f t="shared" si="7"/>
        <v>0</v>
      </c>
      <c r="T71" s="45">
        <f t="shared" si="7"/>
        <v>0</v>
      </c>
      <c r="U71" s="45">
        <f t="shared" si="7"/>
        <v>0</v>
      </c>
      <c r="V71" s="45">
        <f t="shared" si="7"/>
        <v>0</v>
      </c>
      <c r="W71" s="45">
        <f t="shared" si="7"/>
        <v>0</v>
      </c>
      <c r="X71" s="45">
        <f t="shared" si="7"/>
        <v>0</v>
      </c>
      <c r="Y71" s="45">
        <f t="shared" si="7"/>
        <v>0</v>
      </c>
      <c r="Z71" s="45">
        <f t="shared" si="7"/>
        <v>0</v>
      </c>
      <c r="AA71" s="6" t="e">
        <f t="shared" si="7"/>
        <v>#REF!</v>
      </c>
      <c r="AB71" s="6" t="e">
        <f t="shared" si="7"/>
        <v>#REF!</v>
      </c>
      <c r="AC71" s="6"/>
    </row>
    <row r="72" spans="1:29" ht="15">
      <c r="A72" s="111" t="s">
        <v>161</v>
      </c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</row>
    <row r="73" spans="1:29" ht="25.5">
      <c r="A73" s="4" t="s">
        <v>36</v>
      </c>
      <c r="B73" s="11" t="s">
        <v>61</v>
      </c>
      <c r="C73" s="8"/>
      <c r="D73" s="6"/>
      <c r="E73" s="51" t="s">
        <v>42</v>
      </c>
      <c r="F73" s="8"/>
      <c r="G73" s="1"/>
      <c r="H73" s="1"/>
      <c r="I73" s="1"/>
      <c r="J73" s="1">
        <v>30</v>
      </c>
      <c r="K73" s="1">
        <v>3</v>
      </c>
      <c r="L73" s="1"/>
      <c r="M73" s="1"/>
      <c r="N73" s="1"/>
      <c r="O73" s="1">
        <v>30</v>
      </c>
      <c r="P73" s="1">
        <v>3</v>
      </c>
      <c r="Q73" s="2"/>
      <c r="R73" s="2"/>
      <c r="S73" s="2"/>
      <c r="T73" s="2">
        <v>30</v>
      </c>
      <c r="U73" s="2">
        <v>3</v>
      </c>
      <c r="V73" s="2"/>
      <c r="W73" s="2"/>
      <c r="X73" s="2"/>
      <c r="Y73" s="2">
        <v>30</v>
      </c>
      <c r="Z73" s="2">
        <v>22</v>
      </c>
      <c r="AA73" s="52">
        <f>G73+H73+I73+J73+L73+M73+N73+O73+Q73+R73+S73+T73+V73+W73+X73+Y73</f>
        <v>120</v>
      </c>
      <c r="AB73" s="52">
        <f>K73+P73+U73+Z73</f>
        <v>31</v>
      </c>
      <c r="AC73" s="53"/>
    </row>
    <row r="74" spans="1:29" ht="15.75" customHeight="1">
      <c r="A74" s="4" t="s">
        <v>143</v>
      </c>
      <c r="B74" s="11" t="s">
        <v>204</v>
      </c>
      <c r="C74" s="54"/>
      <c r="D74" s="55"/>
      <c r="E74" s="51">
        <v>1.2</v>
      </c>
      <c r="F74" s="52"/>
      <c r="G74" s="56"/>
      <c r="H74" s="56"/>
      <c r="I74" s="56">
        <v>30</v>
      </c>
      <c r="J74" s="56"/>
      <c r="K74" s="56">
        <v>2</v>
      </c>
      <c r="L74" s="56"/>
      <c r="M74" s="56"/>
      <c r="N74" s="56">
        <v>30</v>
      </c>
      <c r="O74" s="56"/>
      <c r="P74" s="56">
        <v>2</v>
      </c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2">
        <f>G74+H74+I74+J74+L74+M74+N74+O74+Q74+R74+S74+T74+V74+W74+X74+Y74</f>
        <v>60</v>
      </c>
      <c r="AB74" s="52">
        <f>K74+P74+U74+Z74</f>
        <v>4</v>
      </c>
      <c r="AC74" s="53"/>
    </row>
    <row r="75" spans="1:29" ht="15.75" customHeight="1">
      <c r="A75" s="4" t="s">
        <v>37</v>
      </c>
      <c r="B75" s="82" t="s">
        <v>206</v>
      </c>
      <c r="C75" s="54"/>
      <c r="D75" s="55"/>
      <c r="E75" s="51"/>
      <c r="F75" s="52">
        <v>4</v>
      </c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7"/>
      <c r="R75" s="57"/>
      <c r="S75" s="57"/>
      <c r="T75" s="57"/>
      <c r="U75" s="57"/>
      <c r="V75" s="57"/>
      <c r="W75" s="57"/>
      <c r="X75" s="57">
        <v>30</v>
      </c>
      <c r="Y75" s="57"/>
      <c r="Z75" s="57">
        <v>1</v>
      </c>
      <c r="AA75" s="52">
        <v>30</v>
      </c>
      <c r="AB75" s="52">
        <v>1</v>
      </c>
      <c r="AC75" s="53"/>
    </row>
    <row r="76" spans="1:29" ht="15">
      <c r="A76" s="4" t="s">
        <v>144</v>
      </c>
      <c r="B76" s="11" t="s">
        <v>179</v>
      </c>
      <c r="C76" s="8"/>
      <c r="D76" s="6"/>
      <c r="E76" s="51"/>
      <c r="F76" s="8">
        <v>4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2"/>
      <c r="R76" s="2"/>
      <c r="S76" s="2"/>
      <c r="T76" s="2"/>
      <c r="U76" s="2"/>
      <c r="V76" s="2">
        <v>30</v>
      </c>
      <c r="W76" s="2"/>
      <c r="X76" s="2"/>
      <c r="Y76" s="2"/>
      <c r="Z76" s="2">
        <v>2</v>
      </c>
      <c r="AA76" s="52">
        <f>G76+H76+I76+J76+L76+M76+N76+O76+Q76+R76+S76+T76+V76+W76+X76+Y76</f>
        <v>30</v>
      </c>
      <c r="AB76" s="52">
        <f>K76+P76+U76+Z76</f>
        <v>2</v>
      </c>
      <c r="AC76" s="53"/>
    </row>
    <row r="77" spans="1:29" ht="15">
      <c r="A77" s="121" t="s">
        <v>19</v>
      </c>
      <c r="B77" s="122"/>
      <c r="C77" s="6"/>
      <c r="D77" s="6"/>
      <c r="E77" s="6"/>
      <c r="F77" s="6"/>
      <c r="G77" s="3">
        <f>SUM(G73:G76)</f>
        <v>0</v>
      </c>
      <c r="H77" s="3">
        <f>SUM(H73:H76)</f>
        <v>0</v>
      </c>
      <c r="I77" s="3">
        <f>SUM(I73:I76)</f>
        <v>30</v>
      </c>
      <c r="J77" s="3">
        <f>SUM(J73:J76)</f>
        <v>30</v>
      </c>
      <c r="K77" s="3">
        <f aca="true" t="shared" si="8" ref="K77:AB77">SUM(K73:K76)</f>
        <v>5</v>
      </c>
      <c r="L77" s="3">
        <f t="shared" si="8"/>
        <v>0</v>
      </c>
      <c r="M77" s="3">
        <f t="shared" si="8"/>
        <v>0</v>
      </c>
      <c r="N77" s="3">
        <f t="shared" si="8"/>
        <v>30</v>
      </c>
      <c r="O77" s="3">
        <f t="shared" si="8"/>
        <v>30</v>
      </c>
      <c r="P77" s="3">
        <f t="shared" si="8"/>
        <v>5</v>
      </c>
      <c r="Q77" s="13">
        <f t="shared" si="8"/>
        <v>0</v>
      </c>
      <c r="R77" s="13">
        <f t="shared" si="8"/>
        <v>0</v>
      </c>
      <c r="S77" s="13">
        <f t="shared" si="8"/>
        <v>0</v>
      </c>
      <c r="T77" s="13">
        <f t="shared" si="8"/>
        <v>30</v>
      </c>
      <c r="U77" s="13">
        <f t="shared" si="8"/>
        <v>3</v>
      </c>
      <c r="V77" s="13">
        <f t="shared" si="8"/>
        <v>30</v>
      </c>
      <c r="W77" s="13">
        <f t="shared" si="8"/>
        <v>0</v>
      </c>
      <c r="X77" s="13">
        <f t="shared" si="8"/>
        <v>30</v>
      </c>
      <c r="Y77" s="13">
        <f t="shared" si="8"/>
        <v>30</v>
      </c>
      <c r="Z77" s="13">
        <f t="shared" si="8"/>
        <v>25</v>
      </c>
      <c r="AA77" s="6">
        <f t="shared" si="8"/>
        <v>240</v>
      </c>
      <c r="AB77" s="6">
        <f t="shared" si="8"/>
        <v>38</v>
      </c>
      <c r="AC77" s="12"/>
    </row>
    <row r="78" spans="1:29" ht="15">
      <c r="A78" s="99" t="s">
        <v>168</v>
      </c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1"/>
    </row>
    <row r="79" spans="1:29" ht="15">
      <c r="A79" s="102" t="s">
        <v>169</v>
      </c>
      <c r="B79" s="103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1"/>
    </row>
    <row r="80" spans="1:29" ht="15">
      <c r="A80" s="99" t="s">
        <v>203</v>
      </c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1"/>
    </row>
    <row r="81" spans="1:29" ht="15">
      <c r="A81" s="4" t="s">
        <v>38</v>
      </c>
      <c r="B81" s="11" t="s">
        <v>31</v>
      </c>
      <c r="C81" s="5"/>
      <c r="D81" s="6"/>
      <c r="E81" s="7">
        <v>1</v>
      </c>
      <c r="F81" s="8"/>
      <c r="G81" s="1">
        <v>30</v>
      </c>
      <c r="H81" s="1"/>
      <c r="I81" s="1"/>
      <c r="J81" s="1"/>
      <c r="K81" s="1">
        <v>2</v>
      </c>
      <c r="L81" s="1"/>
      <c r="M81" s="1"/>
      <c r="N81" s="1"/>
      <c r="O81" s="1"/>
      <c r="P81" s="1"/>
      <c r="Q81" s="2"/>
      <c r="R81" s="2"/>
      <c r="S81" s="2"/>
      <c r="T81" s="2"/>
      <c r="U81" s="2"/>
      <c r="V81" s="2"/>
      <c r="W81" s="2"/>
      <c r="X81" s="2"/>
      <c r="Y81" s="2"/>
      <c r="Z81" s="2"/>
      <c r="AA81" s="8">
        <f>G81+H81+I81+J81+L81+M81+N81+O81+Q81+R81+S81+T81+V81+W81+X81+Y81</f>
        <v>30</v>
      </c>
      <c r="AB81" s="8">
        <f>K81+P81+U81+Z81</f>
        <v>2</v>
      </c>
      <c r="AC81" s="9"/>
    </row>
    <row r="82" spans="1:29" ht="15">
      <c r="A82" s="4" t="s">
        <v>145</v>
      </c>
      <c r="B82" s="11" t="s">
        <v>25</v>
      </c>
      <c r="C82" s="5"/>
      <c r="D82" s="6"/>
      <c r="E82" s="7">
        <v>1</v>
      </c>
      <c r="F82" s="8"/>
      <c r="G82" s="1">
        <v>30</v>
      </c>
      <c r="H82" s="1"/>
      <c r="I82" s="1"/>
      <c r="J82" s="1"/>
      <c r="K82" s="1">
        <v>1</v>
      </c>
      <c r="L82" s="1"/>
      <c r="M82" s="1"/>
      <c r="N82" s="1"/>
      <c r="O82" s="1"/>
      <c r="P82" s="1"/>
      <c r="Q82" s="2"/>
      <c r="R82" s="2"/>
      <c r="S82" s="2"/>
      <c r="T82" s="2"/>
      <c r="U82" s="2"/>
      <c r="V82" s="2"/>
      <c r="W82" s="2"/>
      <c r="X82" s="2"/>
      <c r="Y82" s="2"/>
      <c r="Z82" s="2"/>
      <c r="AA82" s="8">
        <f>G82+H82+I82+J82+L82+M82+N82+O82+Q82+R82+S82+T82+V82+W82+X82+Y82</f>
        <v>30</v>
      </c>
      <c r="AB82" s="8">
        <f>K82+P82+U82+Z82</f>
        <v>1</v>
      </c>
      <c r="AC82" s="9"/>
    </row>
    <row r="83" spans="1:29" ht="15">
      <c r="A83" s="99" t="s">
        <v>170</v>
      </c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1"/>
    </row>
    <row r="84" spans="1:29" ht="15">
      <c r="A84" s="4" t="s">
        <v>39</v>
      </c>
      <c r="B84" s="11" t="s">
        <v>157</v>
      </c>
      <c r="C84" s="5"/>
      <c r="D84" s="6"/>
      <c r="E84" s="7">
        <v>2.3</v>
      </c>
      <c r="F84" s="8"/>
      <c r="G84" s="1"/>
      <c r="H84" s="1"/>
      <c r="I84" s="1"/>
      <c r="J84" s="1"/>
      <c r="K84" s="1"/>
      <c r="L84" s="1"/>
      <c r="M84" s="1"/>
      <c r="N84" s="1">
        <v>30</v>
      </c>
      <c r="O84" s="1"/>
      <c r="P84" s="1">
        <v>1</v>
      </c>
      <c r="Q84" s="2"/>
      <c r="R84" s="2"/>
      <c r="S84" s="2">
        <v>30</v>
      </c>
      <c r="T84" s="2"/>
      <c r="U84" s="2">
        <v>1</v>
      </c>
      <c r="V84" s="2"/>
      <c r="W84" s="2"/>
      <c r="X84" s="2"/>
      <c r="Y84" s="2"/>
      <c r="Z84" s="2"/>
      <c r="AA84" s="8">
        <f>G84+H84+I84+J84+L84+M84+N84+O84+Q84+R84+S84+T84+V84+W84+X84+Y84</f>
        <v>60</v>
      </c>
      <c r="AB84" s="8">
        <f aca="true" t="shared" si="9" ref="AB84:AB90">K84+P84+U84+Z84</f>
        <v>2</v>
      </c>
      <c r="AC84" s="9"/>
    </row>
    <row r="85" spans="1:29" ht="15">
      <c r="A85" s="4" t="s">
        <v>40</v>
      </c>
      <c r="B85" s="11" t="s">
        <v>158</v>
      </c>
      <c r="C85" s="5"/>
      <c r="D85" s="6"/>
      <c r="E85" s="7">
        <v>2.3</v>
      </c>
      <c r="F85" s="8"/>
      <c r="G85" s="1"/>
      <c r="H85" s="1"/>
      <c r="I85" s="1"/>
      <c r="J85" s="1"/>
      <c r="K85" s="1"/>
      <c r="L85" s="1"/>
      <c r="M85" s="1"/>
      <c r="N85" s="1">
        <v>30</v>
      </c>
      <c r="O85" s="1"/>
      <c r="P85" s="1">
        <v>1</v>
      </c>
      <c r="Q85" s="2"/>
      <c r="R85" s="2"/>
      <c r="S85" s="2">
        <v>30</v>
      </c>
      <c r="T85" s="2"/>
      <c r="U85" s="2">
        <v>1</v>
      </c>
      <c r="V85" s="2"/>
      <c r="W85" s="2"/>
      <c r="X85" s="2"/>
      <c r="Y85" s="2"/>
      <c r="Z85" s="2"/>
      <c r="AA85" s="8">
        <f>G85+H85+I85+J85+L85+M85+N85+O85+Q85+R85+S85+T85+V85+W85+X85+Y85</f>
        <v>60</v>
      </c>
      <c r="AB85" s="8">
        <f t="shared" si="9"/>
        <v>2</v>
      </c>
      <c r="AC85" s="9"/>
    </row>
    <row r="86" spans="1:29" ht="15">
      <c r="A86" s="4" t="s">
        <v>95</v>
      </c>
      <c r="B86" s="11" t="s">
        <v>159</v>
      </c>
      <c r="C86" s="5"/>
      <c r="D86" s="6"/>
      <c r="E86" s="7">
        <v>2</v>
      </c>
      <c r="F86" s="8"/>
      <c r="G86" s="1"/>
      <c r="H86" s="1"/>
      <c r="I86" s="1"/>
      <c r="J86" s="1"/>
      <c r="K86" s="1"/>
      <c r="L86" s="1"/>
      <c r="M86" s="1">
        <v>30</v>
      </c>
      <c r="N86" s="1"/>
      <c r="O86" s="1"/>
      <c r="P86" s="1">
        <v>1</v>
      </c>
      <c r="Q86" s="2"/>
      <c r="R86" s="2"/>
      <c r="S86" s="2"/>
      <c r="T86" s="2"/>
      <c r="U86" s="2"/>
      <c r="V86" s="2"/>
      <c r="W86" s="2"/>
      <c r="X86" s="2"/>
      <c r="Y86" s="2"/>
      <c r="Z86" s="2"/>
      <c r="AA86" s="8">
        <f>G86+H86+I86+J86+L86+M86+N86+O86+Q86+R86+S86+T86+V86+W86+X86+Y86</f>
        <v>30</v>
      </c>
      <c r="AB86" s="8">
        <f t="shared" si="9"/>
        <v>1</v>
      </c>
      <c r="AC86" s="9"/>
    </row>
    <row r="87" spans="1:29" ht="15">
      <c r="A87" s="109" t="s">
        <v>41</v>
      </c>
      <c r="B87" s="125" t="s">
        <v>160</v>
      </c>
      <c r="C87" s="5"/>
      <c r="D87" s="6"/>
      <c r="E87" s="7"/>
      <c r="F87" s="8">
        <v>3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2">
        <v>15</v>
      </c>
      <c r="R87" s="2"/>
      <c r="S87" s="2"/>
      <c r="T87" s="2"/>
      <c r="U87" s="2">
        <v>1</v>
      </c>
      <c r="V87" s="2"/>
      <c r="W87" s="2"/>
      <c r="X87" s="2"/>
      <c r="Y87" s="2"/>
      <c r="Z87" s="2"/>
      <c r="AA87" s="8">
        <f>G87+H87+I87+J87+L87+M87+N87+O87+Q87+R87+S87+T87+V87+W87+X87+Y87</f>
        <v>15</v>
      </c>
      <c r="AB87" s="8">
        <f t="shared" si="9"/>
        <v>1</v>
      </c>
      <c r="AC87" s="9"/>
    </row>
    <row r="88" spans="1:29" ht="15">
      <c r="A88" s="110"/>
      <c r="B88" s="126"/>
      <c r="C88" s="5"/>
      <c r="D88" s="6"/>
      <c r="E88" s="7">
        <v>3</v>
      </c>
      <c r="F88" s="8"/>
      <c r="G88" s="1"/>
      <c r="H88" s="1"/>
      <c r="I88" s="1"/>
      <c r="J88" s="1"/>
      <c r="K88" s="1"/>
      <c r="L88" s="1"/>
      <c r="M88" s="1"/>
      <c r="N88" s="1"/>
      <c r="O88" s="1"/>
      <c r="P88" s="1"/>
      <c r="Q88" s="2"/>
      <c r="R88" s="2"/>
      <c r="S88" s="2">
        <v>15</v>
      </c>
      <c r="T88" s="2"/>
      <c r="U88" s="2">
        <v>1</v>
      </c>
      <c r="V88" s="2"/>
      <c r="W88" s="2"/>
      <c r="X88" s="2"/>
      <c r="Y88" s="2"/>
      <c r="Z88" s="2"/>
      <c r="AA88" s="8">
        <f>G88+H88+I88+J88+L88+M88+N88+O88+Q88+R88+S88+T88+V88+W88+X88+Y88</f>
        <v>15</v>
      </c>
      <c r="AB88" s="8">
        <f t="shared" si="9"/>
        <v>1</v>
      </c>
      <c r="AC88" s="9"/>
    </row>
    <row r="89" spans="1:29" ht="38.25">
      <c r="A89" s="4" t="s">
        <v>146</v>
      </c>
      <c r="B89" s="11" t="s">
        <v>200</v>
      </c>
      <c r="C89" s="5"/>
      <c r="D89" s="6"/>
      <c r="E89" s="7"/>
      <c r="F89" s="8">
        <v>3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2"/>
      <c r="R89" s="2"/>
      <c r="S89" s="2"/>
      <c r="T89" s="2"/>
      <c r="U89" s="2">
        <v>5</v>
      </c>
      <c r="V89" s="2"/>
      <c r="W89" s="2"/>
      <c r="X89" s="2"/>
      <c r="Y89" s="2"/>
      <c r="Z89" s="2"/>
      <c r="AA89" s="8" t="s">
        <v>201</v>
      </c>
      <c r="AB89" s="8">
        <f t="shared" si="9"/>
        <v>5</v>
      </c>
      <c r="AC89" s="9"/>
    </row>
    <row r="90" spans="1:29" ht="25.5">
      <c r="A90" s="4" t="s">
        <v>96</v>
      </c>
      <c r="B90" s="37" t="s">
        <v>62</v>
      </c>
      <c r="C90" s="5"/>
      <c r="D90" s="6">
        <v>4</v>
      </c>
      <c r="E90" s="7"/>
      <c r="F90" s="8"/>
      <c r="G90" s="1"/>
      <c r="H90" s="1"/>
      <c r="I90" s="1"/>
      <c r="J90" s="1"/>
      <c r="K90" s="1"/>
      <c r="L90" s="1"/>
      <c r="M90" s="1"/>
      <c r="N90" s="1"/>
      <c r="O90" s="1"/>
      <c r="P90" s="1"/>
      <c r="Q90" s="2"/>
      <c r="R90" s="2"/>
      <c r="S90" s="2"/>
      <c r="T90" s="2"/>
      <c r="U90" s="2"/>
      <c r="V90" s="2"/>
      <c r="W90" s="2"/>
      <c r="X90" s="2"/>
      <c r="Y90" s="2"/>
      <c r="Z90" s="2">
        <v>5</v>
      </c>
      <c r="AA90" s="8">
        <f>G90+H90+I90+J90+L90+M90+N90+O90+Q90+R90+S90+T90+V90+W90+X90+Y90</f>
        <v>0</v>
      </c>
      <c r="AB90" s="8">
        <f t="shared" si="9"/>
        <v>5</v>
      </c>
      <c r="AC90" s="9"/>
    </row>
    <row r="91" spans="1:29" ht="15">
      <c r="A91" s="97" t="s">
        <v>19</v>
      </c>
      <c r="B91" s="98"/>
      <c r="C91" s="6"/>
      <c r="D91" s="6"/>
      <c r="E91" s="6"/>
      <c r="F91" s="6"/>
      <c r="G91" s="3">
        <f aca="true" t="shared" si="10" ref="G91:Z91">SUM(G81:G90)</f>
        <v>60</v>
      </c>
      <c r="H91" s="3">
        <f t="shared" si="10"/>
        <v>0</v>
      </c>
      <c r="I91" s="3">
        <f t="shared" si="10"/>
        <v>0</v>
      </c>
      <c r="J91" s="3">
        <f t="shared" si="10"/>
        <v>0</v>
      </c>
      <c r="K91" s="3">
        <f t="shared" si="10"/>
        <v>3</v>
      </c>
      <c r="L91" s="3">
        <f t="shared" si="10"/>
        <v>0</v>
      </c>
      <c r="M91" s="3">
        <f t="shared" si="10"/>
        <v>30</v>
      </c>
      <c r="N91" s="3">
        <f t="shared" si="10"/>
        <v>60</v>
      </c>
      <c r="O91" s="3">
        <f t="shared" si="10"/>
        <v>0</v>
      </c>
      <c r="P91" s="3">
        <f t="shared" si="10"/>
        <v>3</v>
      </c>
      <c r="Q91" s="13">
        <f t="shared" si="10"/>
        <v>15</v>
      </c>
      <c r="R91" s="13">
        <f t="shared" si="10"/>
        <v>0</v>
      </c>
      <c r="S91" s="13">
        <f t="shared" si="10"/>
        <v>75</v>
      </c>
      <c r="T91" s="13">
        <f t="shared" si="10"/>
        <v>0</v>
      </c>
      <c r="U91" s="13">
        <f t="shared" si="10"/>
        <v>9</v>
      </c>
      <c r="V91" s="13">
        <f t="shared" si="10"/>
        <v>0</v>
      </c>
      <c r="W91" s="13">
        <f t="shared" si="10"/>
        <v>0</v>
      </c>
      <c r="X91" s="13">
        <f t="shared" si="10"/>
        <v>0</v>
      </c>
      <c r="Y91" s="13">
        <f t="shared" si="10"/>
        <v>0</v>
      </c>
      <c r="Z91" s="13">
        <f t="shared" si="10"/>
        <v>5</v>
      </c>
      <c r="AA91" s="6">
        <f>SUM(AA81:AA90)</f>
        <v>240</v>
      </c>
      <c r="AB91" s="6">
        <f>SUM(AB81:AB90)</f>
        <v>20</v>
      </c>
      <c r="AC91" s="12"/>
    </row>
    <row r="92" spans="1:29" ht="15">
      <c r="A92" s="58"/>
      <c r="B92" s="59"/>
      <c r="C92" s="60"/>
      <c r="D92" s="61"/>
      <c r="E92" s="60"/>
      <c r="F92" s="60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0"/>
      <c r="AB92" s="60"/>
      <c r="AC92" s="63"/>
    </row>
    <row r="93" spans="1:34" ht="33.75" customHeight="1">
      <c r="A93" s="93" t="s">
        <v>131</v>
      </c>
      <c r="B93" s="93"/>
      <c r="C93" s="12"/>
      <c r="D93" s="12"/>
      <c r="E93" s="12"/>
      <c r="F93" s="12"/>
      <c r="G93" s="3">
        <f>G77+G37+G63+G91</f>
        <v>160</v>
      </c>
      <c r="H93" s="3">
        <f aca="true" t="shared" si="11" ref="H93:AB93">H77+H37+H63+H91</f>
        <v>0</v>
      </c>
      <c r="I93" s="3">
        <f t="shared" si="11"/>
        <v>105</v>
      </c>
      <c r="J93" s="3">
        <f t="shared" si="11"/>
        <v>30</v>
      </c>
      <c r="K93" s="3">
        <f t="shared" si="11"/>
        <v>30</v>
      </c>
      <c r="L93" s="3">
        <f t="shared" si="11"/>
        <v>75</v>
      </c>
      <c r="M93" s="3">
        <f t="shared" si="11"/>
        <v>30</v>
      </c>
      <c r="N93" s="3">
        <f t="shared" si="11"/>
        <v>225</v>
      </c>
      <c r="O93" s="3">
        <f t="shared" si="11"/>
        <v>30</v>
      </c>
      <c r="P93" s="3">
        <f t="shared" si="11"/>
        <v>30</v>
      </c>
      <c r="Q93" s="13">
        <f t="shared" si="11"/>
        <v>75</v>
      </c>
      <c r="R93" s="13">
        <f t="shared" si="11"/>
        <v>0</v>
      </c>
      <c r="S93" s="13">
        <f t="shared" si="11"/>
        <v>165</v>
      </c>
      <c r="T93" s="13">
        <f t="shared" si="11"/>
        <v>30</v>
      </c>
      <c r="U93" s="13">
        <f t="shared" si="11"/>
        <v>30</v>
      </c>
      <c r="V93" s="13">
        <f t="shared" si="11"/>
        <v>30</v>
      </c>
      <c r="W93" s="13">
        <f t="shared" si="11"/>
        <v>0</v>
      </c>
      <c r="X93" s="13">
        <f t="shared" si="11"/>
        <v>30</v>
      </c>
      <c r="Y93" s="13">
        <f t="shared" si="11"/>
        <v>30</v>
      </c>
      <c r="Z93" s="13">
        <f t="shared" si="11"/>
        <v>30</v>
      </c>
      <c r="AA93" s="6">
        <f t="shared" si="11"/>
        <v>1015</v>
      </c>
      <c r="AB93" s="6">
        <f t="shared" si="11"/>
        <v>120</v>
      </c>
      <c r="AC93" s="12"/>
      <c r="AH93" s="64"/>
    </row>
    <row r="94" spans="1:29" ht="15">
      <c r="A94" s="65"/>
      <c r="B94" s="66"/>
      <c r="C94" s="67"/>
      <c r="D94" s="68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9"/>
    </row>
    <row r="95" spans="1:29" ht="15">
      <c r="A95" s="99" t="s">
        <v>208</v>
      </c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1"/>
    </row>
    <row r="96" spans="1:29" ht="15">
      <c r="A96" s="83"/>
      <c r="B96" s="84"/>
      <c r="C96" s="86"/>
      <c r="D96" s="86"/>
      <c r="E96" s="86"/>
      <c r="F96" s="86"/>
      <c r="G96" s="86" t="s">
        <v>212</v>
      </c>
      <c r="H96" s="86"/>
      <c r="I96" s="86"/>
      <c r="J96" s="86"/>
      <c r="K96" s="86"/>
      <c r="L96" s="86"/>
      <c r="M96" s="86"/>
      <c r="N96" s="86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5"/>
    </row>
    <row r="97" spans="1:29" ht="15">
      <c r="A97" s="4" t="s">
        <v>97</v>
      </c>
      <c r="B97" s="11" t="s">
        <v>31</v>
      </c>
      <c r="C97" s="5"/>
      <c r="D97" s="6"/>
      <c r="E97" s="7">
        <v>1</v>
      </c>
      <c r="F97" s="8"/>
      <c r="G97" s="1">
        <v>30</v>
      </c>
      <c r="H97" s="1"/>
      <c r="I97" s="1"/>
      <c r="J97" s="1"/>
      <c r="K97" s="1">
        <v>2</v>
      </c>
      <c r="L97" s="1"/>
      <c r="M97" s="1"/>
      <c r="N97" s="1"/>
      <c r="O97" s="1"/>
      <c r="P97" s="1"/>
      <c r="Q97" s="2"/>
      <c r="R97" s="2"/>
      <c r="S97" s="2"/>
      <c r="T97" s="2"/>
      <c r="U97" s="2"/>
      <c r="V97" s="2"/>
      <c r="W97" s="2"/>
      <c r="X97" s="2"/>
      <c r="Y97" s="2"/>
      <c r="Z97" s="2"/>
      <c r="AA97" s="8">
        <f>G97+H97+I97+J97+L97+M97+N97+O97+Q97+R97+S97+T97+V97+W97+X97+Y97</f>
        <v>30</v>
      </c>
      <c r="AB97" s="8">
        <f>K97+P97+U97+Z97</f>
        <v>2</v>
      </c>
      <c r="AC97" s="9"/>
    </row>
    <row r="98" spans="1:29" ht="15">
      <c r="A98" s="4" t="s">
        <v>147</v>
      </c>
      <c r="B98" s="11" t="s">
        <v>25</v>
      </c>
      <c r="C98" s="5"/>
      <c r="D98" s="6"/>
      <c r="E98" s="7">
        <v>1</v>
      </c>
      <c r="F98" s="8"/>
      <c r="G98" s="1">
        <v>30</v>
      </c>
      <c r="H98" s="1"/>
      <c r="I98" s="1"/>
      <c r="J98" s="1"/>
      <c r="K98" s="1">
        <v>1</v>
      </c>
      <c r="L98" s="1"/>
      <c r="M98" s="1"/>
      <c r="N98" s="1"/>
      <c r="O98" s="1"/>
      <c r="P98" s="1"/>
      <c r="Q98" s="2"/>
      <c r="R98" s="2"/>
      <c r="S98" s="2"/>
      <c r="T98" s="2"/>
      <c r="U98" s="2"/>
      <c r="V98" s="2"/>
      <c r="W98" s="2"/>
      <c r="X98" s="2"/>
      <c r="Y98" s="2"/>
      <c r="Z98" s="2"/>
      <c r="AA98" s="8">
        <f>G98+H98+I98+J98+L98+M98+N98+O98+Q98+R98+S98+T98+V98+W98+X98+Y98</f>
        <v>30</v>
      </c>
      <c r="AB98" s="8">
        <f>K98+P98+U98+Z98</f>
        <v>1</v>
      </c>
      <c r="AC98" s="9"/>
    </row>
    <row r="99" spans="1:29" ht="15">
      <c r="A99" s="99" t="s">
        <v>211</v>
      </c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1"/>
    </row>
    <row r="100" spans="1:29" ht="25.5">
      <c r="A100" s="4" t="s">
        <v>98</v>
      </c>
      <c r="B100" s="11" t="s">
        <v>216</v>
      </c>
      <c r="C100" s="5"/>
      <c r="D100" s="6"/>
      <c r="E100" s="7">
        <v>2</v>
      </c>
      <c r="F100" s="8"/>
      <c r="G100" s="1"/>
      <c r="H100" s="1"/>
      <c r="I100" s="1"/>
      <c r="J100" s="1"/>
      <c r="K100" s="1"/>
      <c r="L100" s="1"/>
      <c r="M100" s="1">
        <v>30</v>
      </c>
      <c r="N100" s="1"/>
      <c r="O100" s="1"/>
      <c r="P100" s="1">
        <v>1</v>
      </c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8">
        <f>G100+H100+I100+J100+L100+M100+N100+O100+Q100+R100+S100+T100+V100+W100+X100+Y100</f>
        <v>30</v>
      </c>
      <c r="AB100" s="8">
        <f>K100+P100+U100+Z100</f>
        <v>1</v>
      </c>
      <c r="AC100" s="9"/>
    </row>
    <row r="101" spans="1:29" ht="38.25">
      <c r="A101" s="4" t="s">
        <v>99</v>
      </c>
      <c r="B101" s="11" t="s">
        <v>209</v>
      </c>
      <c r="C101" s="5"/>
      <c r="D101" s="6"/>
      <c r="E101" s="7">
        <v>2.3</v>
      </c>
      <c r="F101" s="8"/>
      <c r="G101" s="1"/>
      <c r="H101" s="1"/>
      <c r="I101" s="1"/>
      <c r="J101" s="1"/>
      <c r="K101" s="1"/>
      <c r="L101" s="1"/>
      <c r="M101" s="1">
        <v>30</v>
      </c>
      <c r="N101" s="1"/>
      <c r="O101" s="1"/>
      <c r="P101" s="1">
        <v>1</v>
      </c>
      <c r="Q101" s="2"/>
      <c r="R101" s="2"/>
      <c r="S101" s="2">
        <v>30</v>
      </c>
      <c r="T101" s="2"/>
      <c r="U101" s="2">
        <v>1</v>
      </c>
      <c r="V101" s="2"/>
      <c r="W101" s="2"/>
      <c r="X101" s="2"/>
      <c r="Y101" s="2"/>
      <c r="Z101" s="2"/>
      <c r="AA101" s="8">
        <f>G101+H101+I101+J101+L101+M101+N101+O101+Q101+R101+S101+T101+V101+W101+X101+Y101</f>
        <v>60</v>
      </c>
      <c r="AB101" s="8">
        <f>K101+P101+U101+Z101</f>
        <v>2</v>
      </c>
      <c r="AC101" s="9"/>
    </row>
    <row r="102" spans="1:29" ht="51">
      <c r="A102" s="4" t="s">
        <v>100</v>
      </c>
      <c r="B102" s="11" t="s">
        <v>210</v>
      </c>
      <c r="C102" s="5"/>
      <c r="D102" s="6"/>
      <c r="E102" s="7">
        <v>2</v>
      </c>
      <c r="F102" s="8"/>
      <c r="G102" s="1"/>
      <c r="H102" s="1"/>
      <c r="I102" s="1"/>
      <c r="J102" s="1"/>
      <c r="K102" s="1"/>
      <c r="L102" s="1"/>
      <c r="M102" s="1">
        <v>30</v>
      </c>
      <c r="N102" s="1"/>
      <c r="O102" s="1"/>
      <c r="P102" s="1">
        <v>1</v>
      </c>
      <c r="Q102" s="2"/>
      <c r="R102" s="2"/>
      <c r="S102" s="2">
        <v>60</v>
      </c>
      <c r="T102" s="2"/>
      <c r="U102" s="2">
        <v>3</v>
      </c>
      <c r="V102" s="2"/>
      <c r="W102" s="2"/>
      <c r="X102" s="2"/>
      <c r="Y102" s="2"/>
      <c r="Z102" s="2"/>
      <c r="AA102" s="8">
        <f>G102+H102+I102+J102+L102+M102+N102+O102+Q102+R102+S102+T102+V102+W102+X102+Y102</f>
        <v>90</v>
      </c>
      <c r="AB102" s="8">
        <f>K102+P102+U102+Z102</f>
        <v>4</v>
      </c>
      <c r="AC102" s="9"/>
    </row>
    <row r="103" spans="1:29" ht="38.25">
      <c r="A103" s="4" t="s">
        <v>101</v>
      </c>
      <c r="B103" s="11" t="s">
        <v>200</v>
      </c>
      <c r="C103" s="5"/>
      <c r="D103" s="6"/>
      <c r="E103" s="7"/>
      <c r="F103" s="8">
        <v>3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2"/>
      <c r="R103" s="2"/>
      <c r="S103" s="2"/>
      <c r="T103" s="2"/>
      <c r="U103" s="2">
        <v>5</v>
      </c>
      <c r="V103" s="2"/>
      <c r="W103" s="2"/>
      <c r="X103" s="2"/>
      <c r="Y103" s="2"/>
      <c r="Z103" s="2"/>
      <c r="AA103" s="8" t="s">
        <v>201</v>
      </c>
      <c r="AB103" s="8">
        <f>K103+P103+U103+Z103</f>
        <v>5</v>
      </c>
      <c r="AC103" s="9"/>
    </row>
    <row r="104" spans="1:29" ht="25.5">
      <c r="A104" s="4" t="s">
        <v>102</v>
      </c>
      <c r="B104" s="37" t="s">
        <v>62</v>
      </c>
      <c r="C104" s="5"/>
      <c r="D104" s="6">
        <v>4</v>
      </c>
      <c r="E104" s="7"/>
      <c r="F104" s="8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2"/>
      <c r="R104" s="2"/>
      <c r="S104" s="2"/>
      <c r="T104" s="2"/>
      <c r="U104" s="2"/>
      <c r="V104" s="2"/>
      <c r="W104" s="2"/>
      <c r="X104" s="2"/>
      <c r="Y104" s="2"/>
      <c r="Z104" s="2">
        <v>5</v>
      </c>
      <c r="AA104" s="8">
        <f>G104+H104+I104+J104+L104+M104+N104+O104+Q104+R104+S104+T104+V104+W104+X104+Y104</f>
        <v>0</v>
      </c>
      <c r="AB104" s="8">
        <f>K104+P104+U104+Z104</f>
        <v>5</v>
      </c>
      <c r="AC104" s="9"/>
    </row>
    <row r="105" spans="1:29" ht="15">
      <c r="A105" s="97" t="s">
        <v>19</v>
      </c>
      <c r="B105" s="98"/>
      <c r="C105" s="6"/>
      <c r="D105" s="6"/>
      <c r="E105" s="6"/>
      <c r="F105" s="6"/>
      <c r="G105" s="3">
        <f aca="true" t="shared" si="12" ref="G105:AB105">SUM(G97:G104)</f>
        <v>60</v>
      </c>
      <c r="H105" s="3">
        <f t="shared" si="12"/>
        <v>0</v>
      </c>
      <c r="I105" s="3">
        <f t="shared" si="12"/>
        <v>0</v>
      </c>
      <c r="J105" s="3">
        <f t="shared" si="12"/>
        <v>0</v>
      </c>
      <c r="K105" s="3">
        <f t="shared" si="12"/>
        <v>3</v>
      </c>
      <c r="L105" s="3">
        <f t="shared" si="12"/>
        <v>0</v>
      </c>
      <c r="M105" s="3">
        <f t="shared" si="12"/>
        <v>90</v>
      </c>
      <c r="N105" s="3">
        <f t="shared" si="12"/>
        <v>0</v>
      </c>
      <c r="O105" s="3">
        <f t="shared" si="12"/>
        <v>0</v>
      </c>
      <c r="P105" s="3">
        <f t="shared" si="12"/>
        <v>3</v>
      </c>
      <c r="Q105" s="13">
        <f t="shared" si="12"/>
        <v>0</v>
      </c>
      <c r="R105" s="13">
        <f t="shared" si="12"/>
        <v>0</v>
      </c>
      <c r="S105" s="13">
        <f t="shared" si="12"/>
        <v>90</v>
      </c>
      <c r="T105" s="13">
        <f t="shared" si="12"/>
        <v>0</v>
      </c>
      <c r="U105" s="13">
        <f t="shared" si="12"/>
        <v>9</v>
      </c>
      <c r="V105" s="13">
        <f t="shared" si="12"/>
        <v>0</v>
      </c>
      <c r="W105" s="13">
        <f t="shared" si="12"/>
        <v>0</v>
      </c>
      <c r="X105" s="13">
        <f t="shared" si="12"/>
        <v>0</v>
      </c>
      <c r="Y105" s="13">
        <f t="shared" si="12"/>
        <v>0</v>
      </c>
      <c r="Z105" s="13">
        <f t="shared" si="12"/>
        <v>5</v>
      </c>
      <c r="AA105" s="6">
        <f t="shared" si="12"/>
        <v>240</v>
      </c>
      <c r="AB105" s="6">
        <f t="shared" si="12"/>
        <v>20</v>
      </c>
      <c r="AC105" s="12"/>
    </row>
    <row r="106" spans="1:34" ht="16.5" customHeight="1">
      <c r="A106" s="58"/>
      <c r="B106" s="59"/>
      <c r="C106" s="60"/>
      <c r="D106" s="61"/>
      <c r="E106" s="60"/>
      <c r="F106" s="60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0"/>
      <c r="AB106" s="60"/>
      <c r="AC106" s="63"/>
      <c r="AH106" s="64"/>
    </row>
    <row r="107" spans="1:29" ht="47.25" customHeight="1">
      <c r="A107" s="93" t="s">
        <v>213</v>
      </c>
      <c r="B107" s="93"/>
      <c r="C107" s="12"/>
      <c r="D107" s="12"/>
      <c r="E107" s="12"/>
      <c r="F107" s="12"/>
      <c r="G107" s="3">
        <f>G76+G37+G63+G105</f>
        <v>160</v>
      </c>
      <c r="H107" s="3">
        <f>J77+J37+J63+J105</f>
        <v>30</v>
      </c>
      <c r="I107" s="3">
        <f aca="true" t="shared" si="13" ref="I107:AB107">I77+I37+I63+I105</f>
        <v>105</v>
      </c>
      <c r="J107" s="3">
        <f t="shared" si="13"/>
        <v>30</v>
      </c>
      <c r="K107" s="3">
        <f t="shared" si="13"/>
        <v>30</v>
      </c>
      <c r="L107" s="3">
        <f t="shared" si="13"/>
        <v>75</v>
      </c>
      <c r="M107" s="3">
        <f t="shared" si="13"/>
        <v>90</v>
      </c>
      <c r="N107" s="3">
        <f t="shared" si="13"/>
        <v>165</v>
      </c>
      <c r="O107" s="3">
        <f t="shared" si="13"/>
        <v>30</v>
      </c>
      <c r="P107" s="3">
        <f t="shared" si="13"/>
        <v>30</v>
      </c>
      <c r="Q107" s="13">
        <f t="shared" si="13"/>
        <v>60</v>
      </c>
      <c r="R107" s="13">
        <f t="shared" si="13"/>
        <v>0</v>
      </c>
      <c r="S107" s="13">
        <f t="shared" si="13"/>
        <v>180</v>
      </c>
      <c r="T107" s="13">
        <f t="shared" si="13"/>
        <v>30</v>
      </c>
      <c r="U107" s="13">
        <f t="shared" si="13"/>
        <v>30</v>
      </c>
      <c r="V107" s="13">
        <f t="shared" si="13"/>
        <v>30</v>
      </c>
      <c r="W107" s="13">
        <f t="shared" si="13"/>
        <v>0</v>
      </c>
      <c r="X107" s="13">
        <f t="shared" si="13"/>
        <v>30</v>
      </c>
      <c r="Y107" s="13">
        <f t="shared" si="13"/>
        <v>30</v>
      </c>
      <c r="Z107" s="13">
        <f t="shared" si="13"/>
        <v>30</v>
      </c>
      <c r="AA107" s="6">
        <f t="shared" si="13"/>
        <v>1015</v>
      </c>
      <c r="AB107" s="6">
        <f t="shared" si="13"/>
        <v>120</v>
      </c>
      <c r="AC107" s="12"/>
    </row>
    <row r="108" spans="1:29" ht="15.75" customHeight="1">
      <c r="A108" s="87"/>
      <c r="B108" s="88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90"/>
    </row>
    <row r="109" spans="1:29" ht="15">
      <c r="A109" s="102" t="s">
        <v>148</v>
      </c>
      <c r="B109" s="103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1"/>
    </row>
    <row r="110" spans="1:29" ht="38.25">
      <c r="A110" s="4" t="s">
        <v>103</v>
      </c>
      <c r="B110" s="11" t="s">
        <v>132</v>
      </c>
      <c r="C110" s="5"/>
      <c r="D110" s="6"/>
      <c r="E110" s="7">
        <v>1.2</v>
      </c>
      <c r="F110" s="70"/>
      <c r="G110" s="1">
        <v>15</v>
      </c>
      <c r="H110" s="1"/>
      <c r="I110" s="1"/>
      <c r="J110" s="1"/>
      <c r="K110" s="1">
        <v>1</v>
      </c>
      <c r="L110" s="1">
        <v>15</v>
      </c>
      <c r="M110" s="1"/>
      <c r="N110" s="1"/>
      <c r="O110" s="1"/>
      <c r="P110" s="1">
        <v>1</v>
      </c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8">
        <f>G110+H110+I110+J110+L110+M110+N110+O110+Q110+R110+S110+T110+V110+W110+X110+Y110</f>
        <v>30</v>
      </c>
      <c r="AB110" s="8">
        <f>K110+P110+U110+Z110</f>
        <v>2</v>
      </c>
      <c r="AC110" s="9"/>
    </row>
    <row r="111" spans="1:29" ht="25.5">
      <c r="A111" s="4" t="s">
        <v>104</v>
      </c>
      <c r="B111" s="11" t="s">
        <v>65</v>
      </c>
      <c r="C111" s="5"/>
      <c r="D111" s="6"/>
      <c r="E111" s="7">
        <v>1.2</v>
      </c>
      <c r="F111" s="8"/>
      <c r="G111" s="1">
        <v>15</v>
      </c>
      <c r="H111" s="1"/>
      <c r="I111" s="1"/>
      <c r="J111" s="1"/>
      <c r="K111" s="1">
        <v>1</v>
      </c>
      <c r="L111" s="1">
        <v>15</v>
      </c>
      <c r="M111" s="1"/>
      <c r="N111" s="1"/>
      <c r="O111" s="1"/>
      <c r="P111" s="1">
        <v>1</v>
      </c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8">
        <f aca="true" t="shared" si="14" ref="AA111:AA116">G111+H111+I111+J111+L111+M111+N111+O111+Q111+R111+S111+T111+V111+W111+X111+Y111</f>
        <v>30</v>
      </c>
      <c r="AB111" s="8">
        <f aca="true" t="shared" si="15" ref="AB111:AB116">K111+P111+U111+Z111</f>
        <v>2</v>
      </c>
      <c r="AC111" s="9"/>
    </row>
    <row r="112" spans="1:29" ht="25.5">
      <c r="A112" s="4" t="s">
        <v>105</v>
      </c>
      <c r="B112" s="11" t="s">
        <v>66</v>
      </c>
      <c r="C112" s="5"/>
      <c r="D112" s="6"/>
      <c r="E112" s="7">
        <v>1.2</v>
      </c>
      <c r="F112" s="8"/>
      <c r="G112" s="1">
        <v>15</v>
      </c>
      <c r="H112" s="1"/>
      <c r="I112" s="1"/>
      <c r="J112" s="1"/>
      <c r="K112" s="1">
        <v>1</v>
      </c>
      <c r="L112" s="1">
        <v>15</v>
      </c>
      <c r="M112" s="1"/>
      <c r="N112" s="1"/>
      <c r="O112" s="1"/>
      <c r="P112" s="1">
        <v>1</v>
      </c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8">
        <f t="shared" si="14"/>
        <v>30</v>
      </c>
      <c r="AB112" s="8">
        <f t="shared" si="15"/>
        <v>2</v>
      </c>
      <c r="AC112" s="9"/>
    </row>
    <row r="113" spans="1:29" ht="15">
      <c r="A113" s="4" t="s">
        <v>106</v>
      </c>
      <c r="B113" s="11" t="s">
        <v>72</v>
      </c>
      <c r="C113" s="5"/>
      <c r="D113" s="6"/>
      <c r="E113" s="7">
        <v>3</v>
      </c>
      <c r="F113" s="70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2">
        <v>30</v>
      </c>
      <c r="R113" s="2"/>
      <c r="S113" s="2"/>
      <c r="T113" s="2"/>
      <c r="U113" s="2">
        <v>2</v>
      </c>
      <c r="V113" s="2"/>
      <c r="W113" s="2"/>
      <c r="X113" s="2"/>
      <c r="Y113" s="2"/>
      <c r="Z113" s="2"/>
      <c r="AA113" s="8">
        <f t="shared" si="14"/>
        <v>30</v>
      </c>
      <c r="AB113" s="8">
        <f t="shared" si="15"/>
        <v>2</v>
      </c>
      <c r="AC113" s="9"/>
    </row>
    <row r="114" spans="1:29" ht="25.5">
      <c r="A114" s="4" t="s">
        <v>107</v>
      </c>
      <c r="B114" s="11" t="s">
        <v>67</v>
      </c>
      <c r="C114" s="5"/>
      <c r="D114" s="6"/>
      <c r="E114" s="7">
        <v>3</v>
      </c>
      <c r="F114" s="8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2">
        <v>20</v>
      </c>
      <c r="R114" s="2"/>
      <c r="S114" s="2"/>
      <c r="T114" s="2"/>
      <c r="U114" s="2">
        <v>2</v>
      </c>
      <c r="V114" s="2"/>
      <c r="W114" s="2"/>
      <c r="X114" s="2"/>
      <c r="Y114" s="2"/>
      <c r="Z114" s="2"/>
      <c r="AA114" s="8">
        <f t="shared" si="14"/>
        <v>20</v>
      </c>
      <c r="AB114" s="8">
        <f t="shared" si="15"/>
        <v>2</v>
      </c>
      <c r="AC114" s="9"/>
    </row>
    <row r="115" spans="1:29" ht="15">
      <c r="A115" s="4" t="s">
        <v>108</v>
      </c>
      <c r="B115" s="11" t="s">
        <v>162</v>
      </c>
      <c r="C115" s="5"/>
      <c r="D115" s="6"/>
      <c r="E115" s="8"/>
      <c r="F115" s="8">
        <v>3</v>
      </c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2"/>
      <c r="R115" s="2"/>
      <c r="S115" s="2"/>
      <c r="T115" s="2"/>
      <c r="U115" s="2">
        <v>5</v>
      </c>
      <c r="V115" s="2"/>
      <c r="W115" s="2"/>
      <c r="X115" s="2"/>
      <c r="Y115" s="2"/>
      <c r="Z115" s="2"/>
      <c r="AA115" s="8" t="s">
        <v>163</v>
      </c>
      <c r="AB115" s="8">
        <f t="shared" si="15"/>
        <v>5</v>
      </c>
      <c r="AC115" s="9"/>
    </row>
    <row r="116" spans="1:29" ht="25.5">
      <c r="A116" s="4" t="s">
        <v>109</v>
      </c>
      <c r="B116" s="37" t="s">
        <v>62</v>
      </c>
      <c r="C116" s="5"/>
      <c r="D116" s="6">
        <v>4</v>
      </c>
      <c r="E116" s="7"/>
      <c r="F116" s="8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2"/>
      <c r="R116" s="2"/>
      <c r="S116" s="2"/>
      <c r="T116" s="2"/>
      <c r="U116" s="2"/>
      <c r="V116" s="2"/>
      <c r="W116" s="2"/>
      <c r="X116" s="2"/>
      <c r="Y116" s="2"/>
      <c r="Z116" s="2">
        <v>5</v>
      </c>
      <c r="AA116" s="8">
        <f t="shared" si="14"/>
        <v>0</v>
      </c>
      <c r="AB116" s="8">
        <f t="shared" si="15"/>
        <v>5</v>
      </c>
      <c r="AC116" s="9"/>
    </row>
    <row r="117" spans="1:29" ht="15">
      <c r="A117" s="97" t="s">
        <v>19</v>
      </c>
      <c r="B117" s="98"/>
      <c r="C117" s="6"/>
      <c r="D117" s="6"/>
      <c r="E117" s="6"/>
      <c r="F117" s="6"/>
      <c r="G117" s="3">
        <f aca="true" t="shared" si="16" ref="G117:Z117">SUM(G110:G116)</f>
        <v>45</v>
      </c>
      <c r="H117" s="3">
        <f t="shared" si="16"/>
        <v>0</v>
      </c>
      <c r="I117" s="3">
        <f t="shared" si="16"/>
        <v>0</v>
      </c>
      <c r="J117" s="3">
        <f t="shared" si="16"/>
        <v>0</v>
      </c>
      <c r="K117" s="3">
        <f t="shared" si="16"/>
        <v>3</v>
      </c>
      <c r="L117" s="3">
        <f t="shared" si="16"/>
        <v>45</v>
      </c>
      <c r="M117" s="3">
        <f t="shared" si="16"/>
        <v>0</v>
      </c>
      <c r="N117" s="3">
        <f t="shared" si="16"/>
        <v>0</v>
      </c>
      <c r="O117" s="3">
        <f t="shared" si="16"/>
        <v>0</v>
      </c>
      <c r="P117" s="3">
        <f t="shared" si="16"/>
        <v>3</v>
      </c>
      <c r="Q117" s="13">
        <f t="shared" si="16"/>
        <v>50</v>
      </c>
      <c r="R117" s="13">
        <f t="shared" si="16"/>
        <v>0</v>
      </c>
      <c r="S117" s="13">
        <f t="shared" si="16"/>
        <v>0</v>
      </c>
      <c r="T117" s="13">
        <f t="shared" si="16"/>
        <v>0</v>
      </c>
      <c r="U117" s="13">
        <f t="shared" si="16"/>
        <v>9</v>
      </c>
      <c r="V117" s="13">
        <f t="shared" si="16"/>
        <v>0</v>
      </c>
      <c r="W117" s="13">
        <f t="shared" si="16"/>
        <v>0</v>
      </c>
      <c r="X117" s="13">
        <f t="shared" si="16"/>
        <v>0</v>
      </c>
      <c r="Y117" s="13">
        <f t="shared" si="16"/>
        <v>0</v>
      </c>
      <c r="Z117" s="13">
        <f t="shared" si="16"/>
        <v>5</v>
      </c>
      <c r="AA117" s="6">
        <f>SUM(AA110:AA116)</f>
        <v>140</v>
      </c>
      <c r="AB117" s="6">
        <f>SUM(AB110:AB116)</f>
        <v>20</v>
      </c>
      <c r="AC117" s="12"/>
    </row>
    <row r="118" spans="1:29" ht="15">
      <c r="A118" s="65"/>
      <c r="B118" s="66"/>
      <c r="C118" s="67"/>
      <c r="D118" s="68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9"/>
    </row>
    <row r="119" spans="1:34" ht="45" customHeight="1">
      <c r="A119" s="93" t="s">
        <v>134</v>
      </c>
      <c r="B119" s="93"/>
      <c r="C119" s="12"/>
      <c r="D119" s="12"/>
      <c r="E119" s="12"/>
      <c r="F119" s="12"/>
      <c r="G119" s="3">
        <f aca="true" t="shared" si="17" ref="G119:AB119">G77+G37+G63+G117</f>
        <v>145</v>
      </c>
      <c r="H119" s="3">
        <f t="shared" si="17"/>
        <v>0</v>
      </c>
      <c r="I119" s="3">
        <f t="shared" si="17"/>
        <v>105</v>
      </c>
      <c r="J119" s="3">
        <f t="shared" si="17"/>
        <v>30</v>
      </c>
      <c r="K119" s="3">
        <f t="shared" si="17"/>
        <v>30</v>
      </c>
      <c r="L119" s="3">
        <f t="shared" si="17"/>
        <v>120</v>
      </c>
      <c r="M119" s="3">
        <f t="shared" si="17"/>
        <v>0</v>
      </c>
      <c r="N119" s="3">
        <f t="shared" si="17"/>
        <v>165</v>
      </c>
      <c r="O119" s="3">
        <f t="shared" si="17"/>
        <v>30</v>
      </c>
      <c r="P119" s="3">
        <f t="shared" si="17"/>
        <v>30</v>
      </c>
      <c r="Q119" s="13">
        <f t="shared" si="17"/>
        <v>110</v>
      </c>
      <c r="R119" s="13">
        <f t="shared" si="17"/>
        <v>0</v>
      </c>
      <c r="S119" s="13">
        <f t="shared" si="17"/>
        <v>90</v>
      </c>
      <c r="T119" s="13">
        <f t="shared" si="17"/>
        <v>30</v>
      </c>
      <c r="U119" s="13">
        <f t="shared" si="17"/>
        <v>30</v>
      </c>
      <c r="V119" s="13">
        <f t="shared" si="17"/>
        <v>30</v>
      </c>
      <c r="W119" s="13">
        <f t="shared" si="17"/>
        <v>0</v>
      </c>
      <c r="X119" s="13">
        <f t="shared" si="17"/>
        <v>30</v>
      </c>
      <c r="Y119" s="13">
        <f t="shared" si="17"/>
        <v>30</v>
      </c>
      <c r="Z119" s="13">
        <f t="shared" si="17"/>
        <v>30</v>
      </c>
      <c r="AA119" s="6">
        <f t="shared" si="17"/>
        <v>915</v>
      </c>
      <c r="AB119" s="6">
        <f t="shared" si="17"/>
        <v>120</v>
      </c>
      <c r="AC119" s="12"/>
      <c r="AH119" s="64"/>
    </row>
    <row r="120" spans="1:29" ht="15">
      <c r="A120" s="65"/>
      <c r="B120" s="66"/>
      <c r="C120" s="67"/>
      <c r="D120" s="68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9"/>
    </row>
    <row r="121" spans="1:29" ht="15">
      <c r="A121" s="102" t="s">
        <v>149</v>
      </c>
      <c r="B121" s="103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1"/>
    </row>
    <row r="122" spans="1:29" ht="15">
      <c r="A122" s="4" t="s">
        <v>110</v>
      </c>
      <c r="B122" s="11" t="s">
        <v>68</v>
      </c>
      <c r="C122" s="5"/>
      <c r="D122" s="6"/>
      <c r="E122" s="7">
        <v>1</v>
      </c>
      <c r="F122" s="8"/>
      <c r="G122" s="1">
        <v>30</v>
      </c>
      <c r="H122" s="1"/>
      <c r="I122" s="1"/>
      <c r="J122" s="1"/>
      <c r="K122" s="1">
        <v>2</v>
      </c>
      <c r="L122" s="1"/>
      <c r="M122" s="1"/>
      <c r="N122" s="1"/>
      <c r="O122" s="1"/>
      <c r="P122" s="1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8">
        <f>G122+H122+I122+J122+L122+M122+N122+O122+Q122+R122+S122+T122+V122+W122+X122+Y122</f>
        <v>30</v>
      </c>
      <c r="AB122" s="8">
        <f aca="true" t="shared" si="18" ref="AB122:AB128">K122+P122+U122+Z122</f>
        <v>2</v>
      </c>
      <c r="AC122" s="9"/>
    </row>
    <row r="123" spans="1:29" ht="15">
      <c r="A123" s="4" t="s">
        <v>111</v>
      </c>
      <c r="B123" s="11" t="s">
        <v>69</v>
      </c>
      <c r="C123" s="5"/>
      <c r="D123" s="6"/>
      <c r="E123" s="7">
        <v>1.2</v>
      </c>
      <c r="F123" s="8"/>
      <c r="G123" s="1">
        <v>15</v>
      </c>
      <c r="H123" s="1"/>
      <c r="I123" s="1"/>
      <c r="J123" s="1"/>
      <c r="K123" s="1">
        <v>1</v>
      </c>
      <c r="L123" s="1">
        <v>15</v>
      </c>
      <c r="M123" s="1"/>
      <c r="N123" s="1"/>
      <c r="O123" s="1"/>
      <c r="P123" s="1">
        <v>1</v>
      </c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8">
        <f>G123+H123+I123+J123+L123+M123+N123+O123+Q123+R123+S123+T123+V123+W123+X123+Y123</f>
        <v>30</v>
      </c>
      <c r="AB123" s="8">
        <f t="shared" si="18"/>
        <v>2</v>
      </c>
      <c r="AC123" s="9"/>
    </row>
    <row r="124" spans="1:29" ht="25.5">
      <c r="A124" s="4" t="s">
        <v>112</v>
      </c>
      <c r="B124" s="11" t="s">
        <v>70</v>
      </c>
      <c r="C124" s="5"/>
      <c r="D124" s="6"/>
      <c r="E124" s="7">
        <v>2.3</v>
      </c>
      <c r="F124" s="8"/>
      <c r="G124" s="1"/>
      <c r="H124" s="1"/>
      <c r="I124" s="1"/>
      <c r="J124" s="1"/>
      <c r="K124" s="1"/>
      <c r="L124" s="1">
        <v>15</v>
      </c>
      <c r="M124" s="1"/>
      <c r="N124" s="1"/>
      <c r="O124" s="1"/>
      <c r="P124" s="1">
        <v>1</v>
      </c>
      <c r="Q124" s="2">
        <v>15</v>
      </c>
      <c r="R124" s="2"/>
      <c r="S124" s="2"/>
      <c r="T124" s="2"/>
      <c r="U124" s="2">
        <v>1</v>
      </c>
      <c r="V124" s="2"/>
      <c r="W124" s="2"/>
      <c r="X124" s="2"/>
      <c r="Y124" s="2"/>
      <c r="Z124" s="2"/>
      <c r="AA124" s="8">
        <f>G124+H124+I124+J124+L124+M124+N124+O124+Q124+R124+S124+T124+V124+W124+X124+Y124</f>
        <v>30</v>
      </c>
      <c r="AB124" s="8">
        <f t="shared" si="18"/>
        <v>2</v>
      </c>
      <c r="AC124" s="9"/>
    </row>
    <row r="125" spans="1:29" ht="15">
      <c r="A125" s="4" t="s">
        <v>113</v>
      </c>
      <c r="B125" s="11" t="s">
        <v>72</v>
      </c>
      <c r="C125" s="5"/>
      <c r="D125" s="6"/>
      <c r="E125" s="7">
        <v>2.3</v>
      </c>
      <c r="F125" s="8"/>
      <c r="G125" s="1"/>
      <c r="H125" s="1"/>
      <c r="I125" s="1"/>
      <c r="J125" s="1"/>
      <c r="K125" s="1"/>
      <c r="L125" s="1">
        <v>15</v>
      </c>
      <c r="M125" s="1"/>
      <c r="N125" s="1"/>
      <c r="O125" s="1"/>
      <c r="P125" s="1">
        <v>1</v>
      </c>
      <c r="Q125" s="2">
        <v>15</v>
      </c>
      <c r="R125" s="2"/>
      <c r="S125" s="2"/>
      <c r="T125" s="2"/>
      <c r="U125" s="2">
        <v>1</v>
      </c>
      <c r="V125" s="2"/>
      <c r="W125" s="2"/>
      <c r="X125" s="2"/>
      <c r="Y125" s="2"/>
      <c r="Z125" s="2"/>
      <c r="AA125" s="8">
        <f>G125+H125+I125+J125+L125+M125+N125+O125+Q125+R125+S125+T125+V125+W125+X125+Y125</f>
        <v>30</v>
      </c>
      <c r="AB125" s="8">
        <f t="shared" si="18"/>
        <v>2</v>
      </c>
      <c r="AC125" s="9"/>
    </row>
    <row r="126" spans="1:29" ht="25.5">
      <c r="A126" s="4" t="s">
        <v>114</v>
      </c>
      <c r="B126" s="11" t="s">
        <v>71</v>
      </c>
      <c r="C126" s="5"/>
      <c r="D126" s="6"/>
      <c r="E126" s="7">
        <v>3</v>
      </c>
      <c r="F126" s="8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2">
        <v>20</v>
      </c>
      <c r="R126" s="2"/>
      <c r="S126" s="2"/>
      <c r="T126" s="2"/>
      <c r="U126" s="2">
        <v>2</v>
      </c>
      <c r="V126" s="2"/>
      <c r="W126" s="2"/>
      <c r="X126" s="2"/>
      <c r="Y126" s="2"/>
      <c r="Z126" s="2"/>
      <c r="AA126" s="8">
        <f>G126+H126+I126+J126+L126+M126+N126+O126+Q126+R126+S126+T126+V126+W126+X126+Y126</f>
        <v>20</v>
      </c>
      <c r="AB126" s="8">
        <f t="shared" si="18"/>
        <v>2</v>
      </c>
      <c r="AC126" s="9"/>
    </row>
    <row r="127" spans="1:29" ht="15">
      <c r="A127" s="4" t="s">
        <v>115</v>
      </c>
      <c r="B127" s="11" t="s">
        <v>162</v>
      </c>
      <c r="C127" s="5"/>
      <c r="D127" s="6"/>
      <c r="E127" s="8"/>
      <c r="F127" s="8">
        <v>3</v>
      </c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2"/>
      <c r="R127" s="2"/>
      <c r="S127" s="2"/>
      <c r="T127" s="2"/>
      <c r="U127" s="2">
        <v>5</v>
      </c>
      <c r="V127" s="2"/>
      <c r="W127" s="2"/>
      <c r="X127" s="2"/>
      <c r="Y127" s="2"/>
      <c r="Z127" s="2"/>
      <c r="AA127" s="8" t="s">
        <v>163</v>
      </c>
      <c r="AB127" s="8">
        <f t="shared" si="18"/>
        <v>5</v>
      </c>
      <c r="AC127" s="9"/>
    </row>
    <row r="128" spans="1:29" ht="25.5">
      <c r="A128" s="4" t="s">
        <v>116</v>
      </c>
      <c r="B128" s="37" t="s">
        <v>62</v>
      </c>
      <c r="C128" s="5"/>
      <c r="D128" s="6">
        <v>4</v>
      </c>
      <c r="E128" s="7"/>
      <c r="F128" s="8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2"/>
      <c r="R128" s="2"/>
      <c r="S128" s="2"/>
      <c r="T128" s="2"/>
      <c r="U128" s="2"/>
      <c r="V128" s="2"/>
      <c r="W128" s="2"/>
      <c r="X128" s="2"/>
      <c r="Y128" s="2"/>
      <c r="Z128" s="2">
        <v>5</v>
      </c>
      <c r="AA128" s="8">
        <f>G128+H128+I128+J128+L128+M128+N128+O128+Q128+R128+S128+T128+V128+W128+X128+Y128</f>
        <v>0</v>
      </c>
      <c r="AB128" s="8">
        <f t="shared" si="18"/>
        <v>5</v>
      </c>
      <c r="AC128" s="9"/>
    </row>
    <row r="129" spans="1:29" ht="15">
      <c r="A129" s="97" t="s">
        <v>19</v>
      </c>
      <c r="B129" s="98"/>
      <c r="C129" s="6"/>
      <c r="D129" s="6"/>
      <c r="E129" s="6"/>
      <c r="F129" s="6"/>
      <c r="G129" s="3">
        <f aca="true" t="shared" si="19" ref="G129:AB129">SUM(G122:G128)</f>
        <v>45</v>
      </c>
      <c r="H129" s="3">
        <f t="shared" si="19"/>
        <v>0</v>
      </c>
      <c r="I129" s="3">
        <f t="shared" si="19"/>
        <v>0</v>
      </c>
      <c r="J129" s="3">
        <f t="shared" si="19"/>
        <v>0</v>
      </c>
      <c r="K129" s="3">
        <f t="shared" si="19"/>
        <v>3</v>
      </c>
      <c r="L129" s="3">
        <f t="shared" si="19"/>
        <v>45</v>
      </c>
      <c r="M129" s="3">
        <f t="shared" si="19"/>
        <v>0</v>
      </c>
      <c r="N129" s="3">
        <f t="shared" si="19"/>
        <v>0</v>
      </c>
      <c r="O129" s="3">
        <f t="shared" si="19"/>
        <v>0</v>
      </c>
      <c r="P129" s="3">
        <f t="shared" si="19"/>
        <v>3</v>
      </c>
      <c r="Q129" s="13">
        <f t="shared" si="19"/>
        <v>50</v>
      </c>
      <c r="R129" s="13">
        <f t="shared" si="19"/>
        <v>0</v>
      </c>
      <c r="S129" s="13">
        <f t="shared" si="19"/>
        <v>0</v>
      </c>
      <c r="T129" s="13">
        <f t="shared" si="19"/>
        <v>0</v>
      </c>
      <c r="U129" s="13">
        <f t="shared" si="19"/>
        <v>9</v>
      </c>
      <c r="V129" s="13">
        <f t="shared" si="19"/>
        <v>0</v>
      </c>
      <c r="W129" s="13">
        <f t="shared" si="19"/>
        <v>0</v>
      </c>
      <c r="X129" s="13">
        <f t="shared" si="19"/>
        <v>0</v>
      </c>
      <c r="Y129" s="13">
        <f t="shared" si="19"/>
        <v>0</v>
      </c>
      <c r="Z129" s="13">
        <f t="shared" si="19"/>
        <v>5</v>
      </c>
      <c r="AA129" s="6">
        <f t="shared" si="19"/>
        <v>140</v>
      </c>
      <c r="AB129" s="6">
        <f t="shared" si="19"/>
        <v>20</v>
      </c>
      <c r="AC129" s="12"/>
    </row>
    <row r="130" spans="1:29" ht="15">
      <c r="A130" s="65"/>
      <c r="B130" s="66"/>
      <c r="C130" s="67"/>
      <c r="D130" s="68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9"/>
    </row>
    <row r="131" spans="1:34" ht="45" customHeight="1">
      <c r="A131" s="93" t="s">
        <v>133</v>
      </c>
      <c r="B131" s="93"/>
      <c r="C131" s="12"/>
      <c r="D131" s="12"/>
      <c r="E131" s="12"/>
      <c r="F131" s="12"/>
      <c r="G131" s="3">
        <f aca="true" t="shared" si="20" ref="G131:AB131">G77+G37+G63+G129</f>
        <v>145</v>
      </c>
      <c r="H131" s="3">
        <f t="shared" si="20"/>
        <v>0</v>
      </c>
      <c r="I131" s="3">
        <f t="shared" si="20"/>
        <v>105</v>
      </c>
      <c r="J131" s="3">
        <f t="shared" si="20"/>
        <v>30</v>
      </c>
      <c r="K131" s="3">
        <f t="shared" si="20"/>
        <v>30</v>
      </c>
      <c r="L131" s="3">
        <f t="shared" si="20"/>
        <v>120</v>
      </c>
      <c r="M131" s="3">
        <f t="shared" si="20"/>
        <v>0</v>
      </c>
      <c r="N131" s="3">
        <f t="shared" si="20"/>
        <v>165</v>
      </c>
      <c r="O131" s="3">
        <f t="shared" si="20"/>
        <v>30</v>
      </c>
      <c r="P131" s="3">
        <f t="shared" si="20"/>
        <v>30</v>
      </c>
      <c r="Q131" s="13">
        <f t="shared" si="20"/>
        <v>110</v>
      </c>
      <c r="R131" s="13">
        <f t="shared" si="20"/>
        <v>0</v>
      </c>
      <c r="S131" s="13">
        <f t="shared" si="20"/>
        <v>90</v>
      </c>
      <c r="T131" s="13">
        <f t="shared" si="20"/>
        <v>30</v>
      </c>
      <c r="U131" s="13">
        <f t="shared" si="20"/>
        <v>30</v>
      </c>
      <c r="V131" s="13">
        <f t="shared" si="20"/>
        <v>30</v>
      </c>
      <c r="W131" s="13">
        <f t="shared" si="20"/>
        <v>0</v>
      </c>
      <c r="X131" s="13">
        <f t="shared" si="20"/>
        <v>30</v>
      </c>
      <c r="Y131" s="13">
        <f t="shared" si="20"/>
        <v>30</v>
      </c>
      <c r="Z131" s="13">
        <f t="shared" si="20"/>
        <v>30</v>
      </c>
      <c r="AA131" s="6">
        <f t="shared" si="20"/>
        <v>915</v>
      </c>
      <c r="AB131" s="6">
        <f t="shared" si="20"/>
        <v>120</v>
      </c>
      <c r="AC131" s="12"/>
      <c r="AH131" s="64"/>
    </row>
    <row r="132" spans="1:29" ht="15">
      <c r="A132" s="65"/>
      <c r="B132" s="66"/>
      <c r="C132" s="67"/>
      <c r="D132" s="68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9"/>
    </row>
    <row r="133" spans="1:29" ht="15">
      <c r="A133" s="65"/>
      <c r="B133" s="66"/>
      <c r="C133" s="67"/>
      <c r="D133" s="68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9"/>
    </row>
    <row r="134" spans="1:29" ht="15">
      <c r="A134" s="102" t="s">
        <v>150</v>
      </c>
      <c r="B134" s="103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1"/>
    </row>
    <row r="135" spans="1:29" ht="25.5">
      <c r="A135" s="4" t="s">
        <v>117</v>
      </c>
      <c r="B135" s="11" t="s">
        <v>75</v>
      </c>
      <c r="C135" s="5"/>
      <c r="D135" s="6"/>
      <c r="E135" s="7">
        <v>1</v>
      </c>
      <c r="F135" s="8"/>
      <c r="G135" s="1">
        <v>30</v>
      </c>
      <c r="H135" s="1"/>
      <c r="I135" s="1"/>
      <c r="J135" s="1"/>
      <c r="K135" s="1">
        <v>3</v>
      </c>
      <c r="L135" s="1"/>
      <c r="M135" s="1"/>
      <c r="N135" s="1"/>
      <c r="O135" s="1"/>
      <c r="P135" s="1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8">
        <f>G135+H135+I135+J135+L135+M135+N135+O135+Q135+R135+S135+T135+V135+W135+X135+Y135</f>
        <v>30</v>
      </c>
      <c r="AB135" s="8">
        <f aca="true" t="shared" si="21" ref="AB135:AB141">K135+P135+U135+Z135</f>
        <v>3</v>
      </c>
      <c r="AC135" s="9"/>
    </row>
    <row r="136" spans="1:29" ht="25.5">
      <c r="A136" s="4" t="s">
        <v>118</v>
      </c>
      <c r="B136" s="11" t="s">
        <v>73</v>
      </c>
      <c r="C136" s="5"/>
      <c r="D136" s="6"/>
      <c r="E136" s="7">
        <v>2</v>
      </c>
      <c r="F136" s="8"/>
      <c r="G136" s="1"/>
      <c r="H136" s="1"/>
      <c r="I136" s="1"/>
      <c r="J136" s="1"/>
      <c r="K136" s="1"/>
      <c r="L136" s="1">
        <v>30</v>
      </c>
      <c r="M136" s="1"/>
      <c r="N136" s="1"/>
      <c r="O136" s="1"/>
      <c r="P136" s="1">
        <v>2</v>
      </c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8">
        <f>G136+H136+I136+J136+L136+M136+N136+O136+Q136+R136+S136+T136+V136+W136+X136+Y136</f>
        <v>30</v>
      </c>
      <c r="AB136" s="8">
        <f t="shared" si="21"/>
        <v>2</v>
      </c>
      <c r="AC136" s="9"/>
    </row>
    <row r="137" spans="1:29" ht="15">
      <c r="A137" s="4" t="s">
        <v>119</v>
      </c>
      <c r="B137" s="11" t="s">
        <v>77</v>
      </c>
      <c r="C137" s="5"/>
      <c r="D137" s="6"/>
      <c r="E137" s="7">
        <v>2</v>
      </c>
      <c r="F137" s="8"/>
      <c r="G137" s="1"/>
      <c r="H137" s="1"/>
      <c r="I137" s="1"/>
      <c r="J137" s="1"/>
      <c r="K137" s="1"/>
      <c r="L137" s="1">
        <v>20</v>
      </c>
      <c r="M137" s="1"/>
      <c r="N137" s="1"/>
      <c r="O137" s="1"/>
      <c r="P137" s="1">
        <v>1</v>
      </c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8">
        <f>G137+H137+I137+J137+L137+M137+N137+O137+Q137+R137+S137+T137+V137+W137+X137+Y137</f>
        <v>20</v>
      </c>
      <c r="AB137" s="8">
        <f t="shared" si="21"/>
        <v>1</v>
      </c>
      <c r="AC137" s="9"/>
    </row>
    <row r="138" spans="1:29" ht="30" customHeight="1">
      <c r="A138" s="4" t="s">
        <v>120</v>
      </c>
      <c r="B138" s="11" t="s">
        <v>74</v>
      </c>
      <c r="C138" s="5"/>
      <c r="D138" s="6"/>
      <c r="E138" s="7">
        <v>3</v>
      </c>
      <c r="F138" s="8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2">
        <v>30</v>
      </c>
      <c r="R138" s="2"/>
      <c r="S138" s="2"/>
      <c r="T138" s="2"/>
      <c r="U138" s="2">
        <v>2</v>
      </c>
      <c r="V138" s="2"/>
      <c r="W138" s="2"/>
      <c r="X138" s="2"/>
      <c r="Y138" s="2"/>
      <c r="Z138" s="2"/>
      <c r="AA138" s="8">
        <f>G138+H138+I138+J138+L138+M138+N138+O138+Q138+R138+S138+T138+V138+W138+X138+Y138</f>
        <v>30</v>
      </c>
      <c r="AB138" s="8">
        <f t="shared" si="21"/>
        <v>2</v>
      </c>
      <c r="AC138" s="9"/>
    </row>
    <row r="139" spans="1:29" ht="38.25">
      <c r="A139" s="4" t="s">
        <v>121</v>
      </c>
      <c r="B139" s="11" t="s">
        <v>76</v>
      </c>
      <c r="C139" s="5"/>
      <c r="D139" s="6"/>
      <c r="E139" s="7">
        <v>3</v>
      </c>
      <c r="F139" s="8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2">
        <v>30</v>
      </c>
      <c r="R139" s="2"/>
      <c r="S139" s="2"/>
      <c r="T139" s="2"/>
      <c r="U139" s="2">
        <v>2</v>
      </c>
      <c r="V139" s="2"/>
      <c r="W139" s="2"/>
      <c r="X139" s="2"/>
      <c r="Y139" s="2"/>
      <c r="Z139" s="2"/>
      <c r="AA139" s="8">
        <f>G139+H139+I139+J139+L139+M139+N139+O139+Q139+R139+S139+T139+V139+W139+X139+Y139</f>
        <v>30</v>
      </c>
      <c r="AB139" s="8">
        <f t="shared" si="21"/>
        <v>2</v>
      </c>
      <c r="AC139" s="9"/>
    </row>
    <row r="140" spans="1:29" ht="15">
      <c r="A140" s="4" t="s">
        <v>122</v>
      </c>
      <c r="B140" s="11" t="s">
        <v>162</v>
      </c>
      <c r="C140" s="5"/>
      <c r="D140" s="6"/>
      <c r="E140" s="8"/>
      <c r="F140" s="8">
        <v>3</v>
      </c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2"/>
      <c r="R140" s="2"/>
      <c r="S140" s="2"/>
      <c r="T140" s="2"/>
      <c r="U140" s="2">
        <v>5</v>
      </c>
      <c r="V140" s="2"/>
      <c r="W140" s="2"/>
      <c r="X140" s="2"/>
      <c r="Y140" s="2"/>
      <c r="Z140" s="2"/>
      <c r="AA140" s="8" t="s">
        <v>163</v>
      </c>
      <c r="AB140" s="8">
        <f t="shared" si="21"/>
        <v>5</v>
      </c>
      <c r="AC140" s="9"/>
    </row>
    <row r="141" spans="1:29" ht="25.5">
      <c r="A141" s="4" t="s">
        <v>123</v>
      </c>
      <c r="B141" s="37" t="s">
        <v>62</v>
      </c>
      <c r="C141" s="5"/>
      <c r="D141" s="6">
        <v>4</v>
      </c>
      <c r="E141" s="7"/>
      <c r="F141" s="8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2"/>
      <c r="R141" s="2"/>
      <c r="S141" s="2"/>
      <c r="T141" s="2"/>
      <c r="U141" s="2"/>
      <c r="V141" s="2"/>
      <c r="W141" s="2"/>
      <c r="X141" s="2"/>
      <c r="Y141" s="2"/>
      <c r="Z141" s="2">
        <v>5</v>
      </c>
      <c r="AA141" s="8">
        <f>G141+H141+I141+J141+L141+M141+N141+O141+Q141+R141+S141+T141+V141+W141+X141+Y141</f>
        <v>0</v>
      </c>
      <c r="AB141" s="8">
        <f t="shared" si="21"/>
        <v>5</v>
      </c>
      <c r="AC141" s="9"/>
    </row>
    <row r="142" spans="1:29" ht="15">
      <c r="A142" s="97" t="s">
        <v>19</v>
      </c>
      <c r="B142" s="98"/>
      <c r="C142" s="6"/>
      <c r="D142" s="6"/>
      <c r="E142" s="6"/>
      <c r="F142" s="6"/>
      <c r="G142" s="3">
        <f aca="true" t="shared" si="22" ref="G142:Z142">SUM(G135:G141)</f>
        <v>30</v>
      </c>
      <c r="H142" s="3">
        <f t="shared" si="22"/>
        <v>0</v>
      </c>
      <c r="I142" s="3">
        <f t="shared" si="22"/>
        <v>0</v>
      </c>
      <c r="J142" s="3">
        <f t="shared" si="22"/>
        <v>0</v>
      </c>
      <c r="K142" s="3">
        <f t="shared" si="22"/>
        <v>3</v>
      </c>
      <c r="L142" s="3">
        <f t="shared" si="22"/>
        <v>50</v>
      </c>
      <c r="M142" s="3">
        <f t="shared" si="22"/>
        <v>0</v>
      </c>
      <c r="N142" s="3">
        <f t="shared" si="22"/>
        <v>0</v>
      </c>
      <c r="O142" s="3">
        <f t="shared" si="22"/>
        <v>0</v>
      </c>
      <c r="P142" s="3">
        <f t="shared" si="22"/>
        <v>3</v>
      </c>
      <c r="Q142" s="13">
        <f t="shared" si="22"/>
        <v>60</v>
      </c>
      <c r="R142" s="13">
        <f t="shared" si="22"/>
        <v>0</v>
      </c>
      <c r="S142" s="13">
        <f t="shared" si="22"/>
        <v>0</v>
      </c>
      <c r="T142" s="13">
        <f t="shared" si="22"/>
        <v>0</v>
      </c>
      <c r="U142" s="13">
        <f t="shared" si="22"/>
        <v>9</v>
      </c>
      <c r="V142" s="13">
        <f t="shared" si="22"/>
        <v>0</v>
      </c>
      <c r="W142" s="13">
        <f t="shared" si="22"/>
        <v>0</v>
      </c>
      <c r="X142" s="13">
        <f t="shared" si="22"/>
        <v>0</v>
      </c>
      <c r="Y142" s="13">
        <f t="shared" si="22"/>
        <v>0</v>
      </c>
      <c r="Z142" s="13">
        <f t="shared" si="22"/>
        <v>5</v>
      </c>
      <c r="AA142" s="6">
        <f>SUM(AA135:AA141)</f>
        <v>140</v>
      </c>
      <c r="AB142" s="6">
        <f>SUM(AB135:AB141)</f>
        <v>20</v>
      </c>
      <c r="AC142" s="12"/>
    </row>
    <row r="143" spans="1:29" ht="15">
      <c r="A143" s="65"/>
      <c r="B143" s="66"/>
      <c r="C143" s="67"/>
      <c r="D143" s="68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9"/>
    </row>
    <row r="144" spans="1:34" ht="32.25" customHeight="1">
      <c r="A144" s="93" t="s">
        <v>135</v>
      </c>
      <c r="B144" s="93"/>
      <c r="C144" s="12"/>
      <c r="D144" s="12"/>
      <c r="E144" s="12"/>
      <c r="F144" s="12"/>
      <c r="G144" s="3">
        <f aca="true" t="shared" si="23" ref="G144:AB144">G77+G37+G63+G142</f>
        <v>130</v>
      </c>
      <c r="H144" s="3">
        <f t="shared" si="23"/>
        <v>0</v>
      </c>
      <c r="I144" s="3">
        <f t="shared" si="23"/>
        <v>105</v>
      </c>
      <c r="J144" s="3">
        <f t="shared" si="23"/>
        <v>30</v>
      </c>
      <c r="K144" s="3">
        <f t="shared" si="23"/>
        <v>30</v>
      </c>
      <c r="L144" s="3">
        <f t="shared" si="23"/>
        <v>125</v>
      </c>
      <c r="M144" s="3">
        <f t="shared" si="23"/>
        <v>0</v>
      </c>
      <c r="N144" s="3">
        <f t="shared" si="23"/>
        <v>165</v>
      </c>
      <c r="O144" s="3">
        <f t="shared" si="23"/>
        <v>30</v>
      </c>
      <c r="P144" s="3">
        <f t="shared" si="23"/>
        <v>30</v>
      </c>
      <c r="Q144" s="13">
        <f t="shared" si="23"/>
        <v>120</v>
      </c>
      <c r="R144" s="13">
        <f t="shared" si="23"/>
        <v>0</v>
      </c>
      <c r="S144" s="13">
        <f t="shared" si="23"/>
        <v>90</v>
      </c>
      <c r="T144" s="13">
        <f t="shared" si="23"/>
        <v>30</v>
      </c>
      <c r="U144" s="13">
        <f t="shared" si="23"/>
        <v>30</v>
      </c>
      <c r="V144" s="13">
        <f t="shared" si="23"/>
        <v>30</v>
      </c>
      <c r="W144" s="13">
        <f t="shared" si="23"/>
        <v>0</v>
      </c>
      <c r="X144" s="13">
        <f t="shared" si="23"/>
        <v>30</v>
      </c>
      <c r="Y144" s="13">
        <f t="shared" si="23"/>
        <v>30</v>
      </c>
      <c r="Z144" s="13">
        <f t="shared" si="23"/>
        <v>30</v>
      </c>
      <c r="AA144" s="6">
        <f t="shared" si="23"/>
        <v>915</v>
      </c>
      <c r="AB144" s="6">
        <f t="shared" si="23"/>
        <v>120</v>
      </c>
      <c r="AC144" s="12"/>
      <c r="AH144" s="64"/>
    </row>
    <row r="145" spans="1:29" ht="15">
      <c r="A145" s="65"/>
      <c r="B145" s="66"/>
      <c r="C145" s="67"/>
      <c r="D145" s="68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9"/>
    </row>
    <row r="146" spans="1:29" ht="15">
      <c r="A146" s="99" t="s">
        <v>183</v>
      </c>
      <c r="B146" s="100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1"/>
    </row>
    <row r="147" spans="1:29" ht="15">
      <c r="A147" s="4" t="s">
        <v>124</v>
      </c>
      <c r="B147" s="11" t="s">
        <v>78</v>
      </c>
      <c r="C147" s="8"/>
      <c r="D147" s="6"/>
      <c r="E147" s="7">
        <v>1</v>
      </c>
      <c r="F147" s="8"/>
      <c r="G147" s="1">
        <v>40</v>
      </c>
      <c r="H147" s="1"/>
      <c r="I147" s="1"/>
      <c r="J147" s="1"/>
      <c r="K147" s="1">
        <v>3</v>
      </c>
      <c r="L147" s="1"/>
      <c r="M147" s="1"/>
      <c r="N147" s="1"/>
      <c r="O147" s="1"/>
      <c r="P147" s="1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8">
        <f>G147+H147+I147+J147+L147+M147+N147+O147+Q147+R147+S147+T147+V147+W147+X147+Y147</f>
        <v>40</v>
      </c>
      <c r="AB147" s="8">
        <f aca="true" t="shared" si="24" ref="AB147:AB153">K147+P147+U147+Z147</f>
        <v>3</v>
      </c>
      <c r="AC147" s="9"/>
    </row>
    <row r="148" spans="1:29" ht="15">
      <c r="A148" s="4" t="s">
        <v>125</v>
      </c>
      <c r="B148" s="11" t="s">
        <v>80</v>
      </c>
      <c r="C148" s="8"/>
      <c r="D148" s="6"/>
      <c r="E148" s="7">
        <v>2</v>
      </c>
      <c r="F148" s="8"/>
      <c r="G148" s="1"/>
      <c r="H148" s="1"/>
      <c r="I148" s="1"/>
      <c r="J148" s="1"/>
      <c r="K148" s="1"/>
      <c r="L148" s="1">
        <v>30</v>
      </c>
      <c r="M148" s="1"/>
      <c r="N148" s="1"/>
      <c r="O148" s="1"/>
      <c r="P148" s="1">
        <v>2</v>
      </c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8">
        <f>G148+H148+I148+J148+L148+M148+N148+O148+Q148+R148+S148+T148+V148+W148+X148+Y148</f>
        <v>30</v>
      </c>
      <c r="AB148" s="8">
        <f t="shared" si="24"/>
        <v>2</v>
      </c>
      <c r="AC148" s="9"/>
    </row>
    <row r="149" spans="1:29" ht="15">
      <c r="A149" s="4" t="s">
        <v>126</v>
      </c>
      <c r="B149" s="11" t="s">
        <v>79</v>
      </c>
      <c r="C149" s="8"/>
      <c r="D149" s="6"/>
      <c r="E149" s="7">
        <v>2</v>
      </c>
      <c r="F149" s="8"/>
      <c r="G149" s="1"/>
      <c r="H149" s="1"/>
      <c r="I149" s="1"/>
      <c r="J149" s="1"/>
      <c r="K149" s="1"/>
      <c r="L149" s="1"/>
      <c r="M149" s="1">
        <v>10</v>
      </c>
      <c r="N149" s="1"/>
      <c r="O149" s="1"/>
      <c r="P149" s="1">
        <v>1</v>
      </c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8">
        <f>G149+H149+I149+J149+L149+M149+N149+O149+Q149+R149+S149+T149+V149+W149+X149+Y149</f>
        <v>10</v>
      </c>
      <c r="AB149" s="8">
        <f t="shared" si="24"/>
        <v>1</v>
      </c>
      <c r="AC149" s="9"/>
    </row>
    <row r="150" spans="1:29" ht="25.5">
      <c r="A150" s="4" t="s">
        <v>127</v>
      </c>
      <c r="B150" s="11" t="s">
        <v>81</v>
      </c>
      <c r="C150" s="8"/>
      <c r="D150" s="6"/>
      <c r="E150" s="7">
        <v>3</v>
      </c>
      <c r="F150" s="8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2">
        <v>30</v>
      </c>
      <c r="R150" s="2"/>
      <c r="S150" s="2"/>
      <c r="T150" s="2"/>
      <c r="U150" s="2">
        <v>2</v>
      </c>
      <c r="V150" s="2"/>
      <c r="W150" s="2"/>
      <c r="X150" s="2"/>
      <c r="Y150" s="2"/>
      <c r="Z150" s="2"/>
      <c r="AA150" s="8">
        <f>G150+H150+I150+J150+L150+M150+N150+O150+Q150+R150+S150+T150+V150+W150+X150+Y150</f>
        <v>30</v>
      </c>
      <c r="AB150" s="8">
        <f t="shared" si="24"/>
        <v>2</v>
      </c>
      <c r="AC150" s="9"/>
    </row>
    <row r="151" spans="1:29" ht="15">
      <c r="A151" s="4" t="s">
        <v>128</v>
      </c>
      <c r="B151" s="11" t="s">
        <v>82</v>
      </c>
      <c r="C151" s="8"/>
      <c r="D151" s="6"/>
      <c r="E151" s="7">
        <v>3</v>
      </c>
      <c r="F151" s="8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2"/>
      <c r="R151" s="2">
        <v>30</v>
      </c>
      <c r="S151" s="2"/>
      <c r="T151" s="2"/>
      <c r="U151" s="2">
        <v>2</v>
      </c>
      <c r="V151" s="2"/>
      <c r="W151" s="2"/>
      <c r="X151" s="2"/>
      <c r="Y151" s="2"/>
      <c r="Z151" s="2"/>
      <c r="AA151" s="8">
        <f>G151+H151+I151+J151+L151+M151+N151+O151+Q151+R151+S151+T151+V151+W151+X151+Y151</f>
        <v>30</v>
      </c>
      <c r="AB151" s="8">
        <f t="shared" si="24"/>
        <v>2</v>
      </c>
      <c r="AC151" s="9"/>
    </row>
    <row r="152" spans="1:29" ht="15">
      <c r="A152" s="4" t="s">
        <v>129</v>
      </c>
      <c r="B152" s="11" t="s">
        <v>162</v>
      </c>
      <c r="C152" s="5"/>
      <c r="D152" s="6"/>
      <c r="E152" s="8"/>
      <c r="F152" s="8">
        <v>3</v>
      </c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2"/>
      <c r="R152" s="2"/>
      <c r="S152" s="2"/>
      <c r="T152" s="2"/>
      <c r="U152" s="2">
        <v>5</v>
      </c>
      <c r="V152" s="2"/>
      <c r="W152" s="2"/>
      <c r="X152" s="2"/>
      <c r="Y152" s="2"/>
      <c r="Z152" s="2"/>
      <c r="AA152" s="8" t="s">
        <v>163</v>
      </c>
      <c r="AB152" s="8">
        <f t="shared" si="24"/>
        <v>5</v>
      </c>
      <c r="AC152" s="9"/>
    </row>
    <row r="153" spans="1:29" ht="25.5">
      <c r="A153" s="4" t="s">
        <v>130</v>
      </c>
      <c r="B153" s="37" t="s">
        <v>62</v>
      </c>
      <c r="C153" s="5"/>
      <c r="D153" s="6">
        <v>4</v>
      </c>
      <c r="E153" s="7"/>
      <c r="F153" s="8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2"/>
      <c r="R153" s="2"/>
      <c r="S153" s="2"/>
      <c r="T153" s="2"/>
      <c r="U153" s="2"/>
      <c r="V153" s="2"/>
      <c r="W153" s="2"/>
      <c r="X153" s="2"/>
      <c r="Y153" s="2"/>
      <c r="Z153" s="2">
        <v>5</v>
      </c>
      <c r="AA153" s="8">
        <f>G153+H153+I153+J153+L153+M153+N153+O153+Q153+R153+S153+T153+V153+W153+X153+Y153</f>
        <v>0</v>
      </c>
      <c r="AB153" s="8">
        <f t="shared" si="24"/>
        <v>5</v>
      </c>
      <c r="AC153" s="9"/>
    </row>
    <row r="154" spans="1:29" ht="15">
      <c r="A154" s="97" t="s">
        <v>19</v>
      </c>
      <c r="B154" s="98"/>
      <c r="C154" s="6"/>
      <c r="D154" s="6"/>
      <c r="E154" s="6"/>
      <c r="F154" s="6"/>
      <c r="G154" s="3">
        <f aca="true" t="shared" si="25" ref="G154:Z154">SUM(G147:G153)</f>
        <v>40</v>
      </c>
      <c r="H154" s="3">
        <f t="shared" si="25"/>
        <v>0</v>
      </c>
      <c r="I154" s="3">
        <f t="shared" si="25"/>
        <v>0</v>
      </c>
      <c r="J154" s="3">
        <f t="shared" si="25"/>
        <v>0</v>
      </c>
      <c r="K154" s="3">
        <f t="shared" si="25"/>
        <v>3</v>
      </c>
      <c r="L154" s="3">
        <f t="shared" si="25"/>
        <v>30</v>
      </c>
      <c r="M154" s="3">
        <f t="shared" si="25"/>
        <v>10</v>
      </c>
      <c r="N154" s="3">
        <f t="shared" si="25"/>
        <v>0</v>
      </c>
      <c r="O154" s="3">
        <f t="shared" si="25"/>
        <v>0</v>
      </c>
      <c r="P154" s="3">
        <f t="shared" si="25"/>
        <v>3</v>
      </c>
      <c r="Q154" s="13">
        <f t="shared" si="25"/>
        <v>30</v>
      </c>
      <c r="R154" s="13">
        <f t="shared" si="25"/>
        <v>30</v>
      </c>
      <c r="S154" s="13">
        <f t="shared" si="25"/>
        <v>0</v>
      </c>
      <c r="T154" s="13">
        <f t="shared" si="25"/>
        <v>0</v>
      </c>
      <c r="U154" s="13">
        <f>SUM(U147:U153)</f>
        <v>9</v>
      </c>
      <c r="V154" s="13">
        <f t="shared" si="25"/>
        <v>0</v>
      </c>
      <c r="W154" s="13">
        <f t="shared" si="25"/>
        <v>0</v>
      </c>
      <c r="X154" s="13">
        <f t="shared" si="25"/>
        <v>0</v>
      </c>
      <c r="Y154" s="13">
        <f t="shared" si="25"/>
        <v>0</v>
      </c>
      <c r="Z154" s="13">
        <f t="shared" si="25"/>
        <v>5</v>
      </c>
      <c r="AA154" s="6">
        <f>SUM(AA147:AA153)</f>
        <v>140</v>
      </c>
      <c r="AB154" s="6">
        <f>SUM(AB147:AB153)</f>
        <v>20</v>
      </c>
      <c r="AC154" s="12"/>
    </row>
    <row r="155" spans="1:29" ht="15">
      <c r="A155" s="65"/>
      <c r="B155" s="66"/>
      <c r="C155" s="67"/>
      <c r="D155" s="68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9"/>
    </row>
    <row r="156" spans="1:34" ht="30.75" customHeight="1">
      <c r="A156" s="93" t="s">
        <v>184</v>
      </c>
      <c r="B156" s="93"/>
      <c r="C156" s="12"/>
      <c r="D156" s="12"/>
      <c r="E156" s="12"/>
      <c r="F156" s="12"/>
      <c r="G156" s="3">
        <f>G77+G37+G63+G154</f>
        <v>140</v>
      </c>
      <c r="H156" s="3">
        <f>I157</f>
        <v>0</v>
      </c>
      <c r="I156" s="3">
        <f aca="true" t="shared" si="26" ref="I156:AB156">I77+I37+I63+I154</f>
        <v>105</v>
      </c>
      <c r="J156" s="3">
        <f t="shared" si="26"/>
        <v>30</v>
      </c>
      <c r="K156" s="3">
        <f t="shared" si="26"/>
        <v>30</v>
      </c>
      <c r="L156" s="3">
        <f t="shared" si="26"/>
        <v>105</v>
      </c>
      <c r="M156" s="3">
        <f t="shared" si="26"/>
        <v>10</v>
      </c>
      <c r="N156" s="3">
        <f t="shared" si="26"/>
        <v>165</v>
      </c>
      <c r="O156" s="3">
        <f t="shared" si="26"/>
        <v>30</v>
      </c>
      <c r="P156" s="3">
        <f t="shared" si="26"/>
        <v>30</v>
      </c>
      <c r="Q156" s="13">
        <f t="shared" si="26"/>
        <v>90</v>
      </c>
      <c r="R156" s="13">
        <f t="shared" si="26"/>
        <v>30</v>
      </c>
      <c r="S156" s="13">
        <f t="shared" si="26"/>
        <v>90</v>
      </c>
      <c r="T156" s="13">
        <f t="shared" si="26"/>
        <v>30</v>
      </c>
      <c r="U156" s="13">
        <f t="shared" si="26"/>
        <v>30</v>
      </c>
      <c r="V156" s="13">
        <f t="shared" si="26"/>
        <v>30</v>
      </c>
      <c r="W156" s="13">
        <f t="shared" si="26"/>
        <v>0</v>
      </c>
      <c r="X156" s="13">
        <f t="shared" si="26"/>
        <v>30</v>
      </c>
      <c r="Y156" s="13">
        <f t="shared" si="26"/>
        <v>30</v>
      </c>
      <c r="Z156" s="13">
        <f t="shared" si="26"/>
        <v>30</v>
      </c>
      <c r="AA156" s="6">
        <f t="shared" si="26"/>
        <v>915</v>
      </c>
      <c r="AB156" s="6">
        <f t="shared" si="26"/>
        <v>120</v>
      </c>
      <c r="AC156" s="12"/>
      <c r="AH156" s="64"/>
    </row>
    <row r="157" spans="1:29" ht="15">
      <c r="A157" s="65"/>
      <c r="B157" s="66"/>
      <c r="C157" s="67"/>
      <c r="D157" s="68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9"/>
    </row>
    <row r="158" spans="1:29" ht="15">
      <c r="A158" s="99" t="s">
        <v>187</v>
      </c>
      <c r="B158" s="100"/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1"/>
    </row>
    <row r="159" spans="1:29" ht="14.25" customHeight="1">
      <c r="A159" s="4" t="s">
        <v>151</v>
      </c>
      <c r="B159" s="11" t="s">
        <v>188</v>
      </c>
      <c r="C159" s="8"/>
      <c r="D159" s="6"/>
      <c r="E159" s="7">
        <v>1.2</v>
      </c>
      <c r="F159" s="8"/>
      <c r="G159" s="1"/>
      <c r="H159" s="1"/>
      <c r="I159" s="1"/>
      <c r="J159" s="1">
        <v>30</v>
      </c>
      <c r="K159" s="1">
        <v>3</v>
      </c>
      <c r="L159" s="1"/>
      <c r="M159" s="1"/>
      <c r="N159" s="1"/>
      <c r="O159" s="1">
        <v>30</v>
      </c>
      <c r="P159" s="1">
        <v>1</v>
      </c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8">
        <f>G159+H159+I159+J159+L159+M159+N159+O159+Q159+R159+S159+T159+V159+W159+X159+Y159</f>
        <v>60</v>
      </c>
      <c r="AB159" s="8">
        <f aca="true" t="shared" si="27" ref="AB159:AB165">K159+P159+U159+Z159</f>
        <v>4</v>
      </c>
      <c r="AC159" s="9"/>
    </row>
    <row r="160" spans="1:29" ht="27.75" customHeight="1">
      <c r="A160" s="4" t="s">
        <v>152</v>
      </c>
      <c r="B160" s="11" t="s">
        <v>189</v>
      </c>
      <c r="C160" s="8"/>
      <c r="D160" s="6"/>
      <c r="E160" s="7">
        <v>2</v>
      </c>
      <c r="F160" s="8"/>
      <c r="G160" s="1"/>
      <c r="H160" s="1"/>
      <c r="I160" s="1"/>
      <c r="J160" s="1"/>
      <c r="K160" s="1"/>
      <c r="L160" s="1">
        <v>10</v>
      </c>
      <c r="M160" s="1"/>
      <c r="N160" s="1"/>
      <c r="O160" s="1"/>
      <c r="P160" s="1">
        <v>1</v>
      </c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8">
        <f>G160+H160+I160+J160+L160+M160+N160+O160+Q160+R160+S160+T160+V160+W160+X160+Y160</f>
        <v>10</v>
      </c>
      <c r="AB160" s="8">
        <f t="shared" si="27"/>
        <v>1</v>
      </c>
      <c r="AC160" s="9"/>
    </row>
    <row r="161" spans="1:29" ht="14.25" customHeight="1">
      <c r="A161" s="4" t="s">
        <v>153</v>
      </c>
      <c r="B161" s="11" t="s">
        <v>190</v>
      </c>
      <c r="C161" s="8"/>
      <c r="D161" s="6"/>
      <c r="E161" s="7">
        <v>2</v>
      </c>
      <c r="F161" s="8"/>
      <c r="G161" s="1"/>
      <c r="H161" s="1"/>
      <c r="I161" s="1"/>
      <c r="J161" s="1"/>
      <c r="K161" s="1"/>
      <c r="L161" s="1">
        <v>10</v>
      </c>
      <c r="M161" s="1"/>
      <c r="N161" s="1"/>
      <c r="O161" s="1"/>
      <c r="P161" s="1">
        <v>1</v>
      </c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8">
        <f>G161+H161+I161+J161+L161+M161+N161+O161+Q161+R161+S161+T161+V161+W161+X161+Y161</f>
        <v>10</v>
      </c>
      <c r="AB161" s="8">
        <f t="shared" si="27"/>
        <v>1</v>
      </c>
      <c r="AC161" s="9"/>
    </row>
    <row r="162" spans="1:29" ht="28.5" customHeight="1">
      <c r="A162" s="4" t="s">
        <v>154</v>
      </c>
      <c r="B162" s="11" t="s">
        <v>191</v>
      </c>
      <c r="C162" s="8"/>
      <c r="D162" s="6"/>
      <c r="E162" s="7">
        <v>3</v>
      </c>
      <c r="F162" s="8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2">
        <v>30</v>
      </c>
      <c r="R162" s="2"/>
      <c r="S162" s="2"/>
      <c r="T162" s="2"/>
      <c r="U162" s="2">
        <v>2</v>
      </c>
      <c r="V162" s="2"/>
      <c r="W162" s="2"/>
      <c r="X162" s="2"/>
      <c r="Y162" s="2"/>
      <c r="Z162" s="2"/>
      <c r="AA162" s="8">
        <f>G162+H162+I162+J162+L162+M162+N162+O162+Q162+R162+S162+T162+V162+W162+X162+Y162</f>
        <v>30</v>
      </c>
      <c r="AB162" s="8">
        <f t="shared" si="27"/>
        <v>2</v>
      </c>
      <c r="AC162" s="9"/>
    </row>
    <row r="163" spans="1:29" ht="28.5" customHeight="1">
      <c r="A163" s="4" t="s">
        <v>155</v>
      </c>
      <c r="B163" s="11" t="s">
        <v>192</v>
      </c>
      <c r="C163" s="8"/>
      <c r="D163" s="6"/>
      <c r="E163" s="7">
        <v>3</v>
      </c>
      <c r="F163" s="8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2">
        <v>30</v>
      </c>
      <c r="R163" s="2"/>
      <c r="S163" s="2"/>
      <c r="T163" s="2"/>
      <c r="U163" s="2">
        <v>2</v>
      </c>
      <c r="V163" s="2"/>
      <c r="W163" s="2"/>
      <c r="X163" s="2"/>
      <c r="Y163" s="2"/>
      <c r="Z163" s="2"/>
      <c r="AA163" s="8">
        <f>G163+H163+I163+J163+L163+M163+N163+O163+Q163+R163+S163+T163+V163+W163+X163+Y163</f>
        <v>30</v>
      </c>
      <c r="AB163" s="8">
        <f t="shared" si="27"/>
        <v>2</v>
      </c>
      <c r="AC163" s="9"/>
    </row>
    <row r="164" spans="1:29" ht="14.25" customHeight="1">
      <c r="A164" s="4" t="s">
        <v>156</v>
      </c>
      <c r="B164" s="11" t="s">
        <v>162</v>
      </c>
      <c r="C164" s="5"/>
      <c r="D164" s="6"/>
      <c r="E164" s="8"/>
      <c r="F164" s="8">
        <v>3</v>
      </c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2"/>
      <c r="R164" s="2"/>
      <c r="S164" s="2"/>
      <c r="T164" s="2"/>
      <c r="U164" s="2">
        <v>5</v>
      </c>
      <c r="V164" s="2"/>
      <c r="W164" s="2"/>
      <c r="X164" s="2"/>
      <c r="Y164" s="2"/>
      <c r="Z164" s="2"/>
      <c r="AA164" s="8" t="s">
        <v>163</v>
      </c>
      <c r="AB164" s="8">
        <f t="shared" si="27"/>
        <v>5</v>
      </c>
      <c r="AC164" s="9"/>
    </row>
    <row r="165" spans="1:29" ht="29.25" customHeight="1">
      <c r="A165" s="4" t="s">
        <v>164</v>
      </c>
      <c r="B165" s="37" t="s">
        <v>62</v>
      </c>
      <c r="C165" s="5"/>
      <c r="D165" s="6">
        <v>4</v>
      </c>
      <c r="E165" s="7"/>
      <c r="F165" s="8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2"/>
      <c r="R165" s="2"/>
      <c r="S165" s="2"/>
      <c r="T165" s="2"/>
      <c r="U165" s="2"/>
      <c r="V165" s="2"/>
      <c r="W165" s="2"/>
      <c r="X165" s="2"/>
      <c r="Y165" s="2"/>
      <c r="Z165" s="2">
        <v>5</v>
      </c>
      <c r="AA165" s="8">
        <f>G165+H165+I165+J165+L165+M165+N165+O165+Q165+R165+S165+T165+V165+W165+X165+Y165</f>
        <v>0</v>
      </c>
      <c r="AB165" s="8">
        <f t="shared" si="27"/>
        <v>5</v>
      </c>
      <c r="AC165" s="9"/>
    </row>
    <row r="166" spans="1:29" ht="14.25" customHeight="1">
      <c r="A166" s="97" t="s">
        <v>19</v>
      </c>
      <c r="B166" s="98"/>
      <c r="C166" s="6"/>
      <c r="D166" s="6"/>
      <c r="E166" s="6"/>
      <c r="F166" s="6"/>
      <c r="G166" s="3">
        <f aca="true" t="shared" si="28" ref="G166:AB166">SUM(G159:G165)</f>
        <v>0</v>
      </c>
      <c r="H166" s="3">
        <f t="shared" si="28"/>
        <v>0</v>
      </c>
      <c r="I166" s="3">
        <f t="shared" si="28"/>
        <v>0</v>
      </c>
      <c r="J166" s="3">
        <f t="shared" si="28"/>
        <v>30</v>
      </c>
      <c r="K166" s="3">
        <f t="shared" si="28"/>
        <v>3</v>
      </c>
      <c r="L166" s="3">
        <f t="shared" si="28"/>
        <v>20</v>
      </c>
      <c r="M166" s="3">
        <f t="shared" si="28"/>
        <v>0</v>
      </c>
      <c r="N166" s="3">
        <f t="shared" si="28"/>
        <v>0</v>
      </c>
      <c r="O166" s="3">
        <f t="shared" si="28"/>
        <v>30</v>
      </c>
      <c r="P166" s="3">
        <f t="shared" si="28"/>
        <v>3</v>
      </c>
      <c r="Q166" s="13">
        <f t="shared" si="28"/>
        <v>60</v>
      </c>
      <c r="R166" s="13">
        <f t="shared" si="28"/>
        <v>0</v>
      </c>
      <c r="S166" s="13">
        <f t="shared" si="28"/>
        <v>0</v>
      </c>
      <c r="T166" s="13">
        <f t="shared" si="28"/>
        <v>0</v>
      </c>
      <c r="U166" s="13">
        <f t="shared" si="28"/>
        <v>9</v>
      </c>
      <c r="V166" s="13">
        <f t="shared" si="28"/>
        <v>0</v>
      </c>
      <c r="W166" s="13">
        <f t="shared" si="28"/>
        <v>0</v>
      </c>
      <c r="X166" s="13">
        <f t="shared" si="28"/>
        <v>0</v>
      </c>
      <c r="Y166" s="13">
        <f t="shared" si="28"/>
        <v>0</v>
      </c>
      <c r="Z166" s="13">
        <f t="shared" si="28"/>
        <v>5</v>
      </c>
      <c r="AA166" s="6">
        <f t="shared" si="28"/>
        <v>140</v>
      </c>
      <c r="AB166" s="6">
        <f t="shared" si="28"/>
        <v>20</v>
      </c>
      <c r="AC166" s="12"/>
    </row>
    <row r="167" spans="1:29" ht="14.25" customHeight="1">
      <c r="A167" s="65"/>
      <c r="B167" s="66"/>
      <c r="C167" s="67"/>
      <c r="D167" s="68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9"/>
    </row>
    <row r="168" spans="1:29" ht="29.25" customHeight="1">
      <c r="A168" s="139" t="s">
        <v>193</v>
      </c>
      <c r="B168" s="140"/>
      <c r="C168" s="12"/>
      <c r="D168" s="12"/>
      <c r="E168" s="12"/>
      <c r="F168" s="12"/>
      <c r="G168" s="3">
        <f>G37+G63</f>
        <v>100</v>
      </c>
      <c r="H168" s="3">
        <f>H77+H37+H63+H154</f>
        <v>0</v>
      </c>
      <c r="I168" s="3">
        <f aca="true" t="shared" si="29" ref="I168:AB168">I77+I37+I63+I166</f>
        <v>105</v>
      </c>
      <c r="J168" s="3">
        <f t="shared" si="29"/>
        <v>60</v>
      </c>
      <c r="K168" s="3">
        <f t="shared" si="29"/>
        <v>30</v>
      </c>
      <c r="L168" s="3">
        <f t="shared" si="29"/>
        <v>95</v>
      </c>
      <c r="M168" s="3">
        <f t="shared" si="29"/>
        <v>0</v>
      </c>
      <c r="N168" s="3">
        <f t="shared" si="29"/>
        <v>165</v>
      </c>
      <c r="O168" s="3">
        <f t="shared" si="29"/>
        <v>60</v>
      </c>
      <c r="P168" s="3">
        <f t="shared" si="29"/>
        <v>30</v>
      </c>
      <c r="Q168" s="13">
        <f t="shared" si="29"/>
        <v>120</v>
      </c>
      <c r="R168" s="13">
        <f t="shared" si="29"/>
        <v>0</v>
      </c>
      <c r="S168" s="13">
        <f t="shared" si="29"/>
        <v>90</v>
      </c>
      <c r="T168" s="13">
        <f t="shared" si="29"/>
        <v>30</v>
      </c>
      <c r="U168" s="13">
        <f t="shared" si="29"/>
        <v>30</v>
      </c>
      <c r="V168" s="13">
        <f t="shared" si="29"/>
        <v>30</v>
      </c>
      <c r="W168" s="13">
        <f t="shared" si="29"/>
        <v>0</v>
      </c>
      <c r="X168" s="13">
        <f t="shared" si="29"/>
        <v>30</v>
      </c>
      <c r="Y168" s="13">
        <f t="shared" si="29"/>
        <v>30</v>
      </c>
      <c r="Z168" s="13">
        <f t="shared" si="29"/>
        <v>30</v>
      </c>
      <c r="AA168" s="6">
        <f t="shared" si="29"/>
        <v>915</v>
      </c>
      <c r="AB168" s="6">
        <f t="shared" si="29"/>
        <v>120</v>
      </c>
      <c r="AC168" s="12"/>
    </row>
    <row r="169" spans="1:29" ht="14.25" customHeight="1">
      <c r="A169" s="65"/>
      <c r="B169" s="66"/>
      <c r="C169" s="67"/>
      <c r="D169" s="68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9"/>
    </row>
    <row r="170" spans="1:29" ht="14.25" customHeight="1">
      <c r="A170" s="65"/>
      <c r="B170" s="66"/>
      <c r="C170" s="67"/>
      <c r="D170" s="68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9"/>
    </row>
    <row r="171" spans="1:29" ht="15">
      <c r="A171" s="99" t="s">
        <v>186</v>
      </c>
      <c r="B171" s="100"/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1"/>
    </row>
    <row r="172" spans="1:29" ht="15" customHeight="1">
      <c r="A172" s="4" t="s">
        <v>194</v>
      </c>
      <c r="B172" s="11" t="s">
        <v>83</v>
      </c>
      <c r="C172" s="8"/>
      <c r="D172" s="6"/>
      <c r="E172" s="7">
        <v>1</v>
      </c>
      <c r="F172" s="8"/>
      <c r="G172" s="1">
        <v>15</v>
      </c>
      <c r="H172" s="1"/>
      <c r="I172" s="1"/>
      <c r="J172" s="1"/>
      <c r="K172" s="1">
        <v>2</v>
      </c>
      <c r="L172" s="1"/>
      <c r="M172" s="1"/>
      <c r="N172" s="1"/>
      <c r="O172" s="1"/>
      <c r="P172" s="1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8">
        <f>G172+H172+I172+J172+L172+M172+N172+O172+Q172+R172+S172+T172+V172+W172+X172+Y172</f>
        <v>15</v>
      </c>
      <c r="AB172" s="8">
        <f>K172+P172+U172+Z172</f>
        <v>2</v>
      </c>
      <c r="AC172" s="9"/>
    </row>
    <row r="173" spans="1:29" ht="15">
      <c r="A173" s="4" t="s">
        <v>195</v>
      </c>
      <c r="B173" s="11" t="s">
        <v>84</v>
      </c>
      <c r="C173" s="8"/>
      <c r="D173" s="6"/>
      <c r="E173" s="7">
        <v>2</v>
      </c>
      <c r="F173" s="8"/>
      <c r="G173" s="1"/>
      <c r="H173" s="1"/>
      <c r="I173" s="1"/>
      <c r="J173" s="1"/>
      <c r="K173" s="1"/>
      <c r="L173" s="1">
        <v>15</v>
      </c>
      <c r="M173" s="1"/>
      <c r="N173" s="1"/>
      <c r="O173" s="1"/>
      <c r="P173" s="1">
        <v>2</v>
      </c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8">
        <f aca="true" t="shared" si="30" ref="AA173:AA178">G173+H173+I173+J173+L173+M173+N173+O173+Q173+R173+S173+T173+V173+W173+X173+Y173</f>
        <v>15</v>
      </c>
      <c r="AB173" s="8">
        <f aca="true" t="shared" si="31" ref="AB173:AB178">K173+P173+U173+Z173</f>
        <v>2</v>
      </c>
      <c r="AC173" s="9"/>
    </row>
    <row r="174" spans="1:29" s="77" customFormat="1" ht="15" customHeight="1">
      <c r="A174" s="4" t="s">
        <v>196</v>
      </c>
      <c r="B174" s="11" t="s">
        <v>85</v>
      </c>
      <c r="C174" s="71"/>
      <c r="D174" s="72"/>
      <c r="E174" s="73">
        <v>3.4</v>
      </c>
      <c r="F174" s="71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2">
        <v>10</v>
      </c>
      <c r="R174" s="75"/>
      <c r="S174" s="75"/>
      <c r="T174" s="75"/>
      <c r="U174" s="2">
        <v>2</v>
      </c>
      <c r="V174" s="2">
        <v>15</v>
      </c>
      <c r="W174" s="2"/>
      <c r="X174" s="2"/>
      <c r="Y174" s="2"/>
      <c r="Z174" s="2">
        <v>2</v>
      </c>
      <c r="AA174" s="8">
        <f t="shared" si="30"/>
        <v>25</v>
      </c>
      <c r="AB174" s="8">
        <f t="shared" si="31"/>
        <v>4</v>
      </c>
      <c r="AC174" s="76"/>
    </row>
    <row r="175" spans="1:29" ht="15">
      <c r="A175" s="4" t="s">
        <v>197</v>
      </c>
      <c r="B175" s="11" t="s">
        <v>86</v>
      </c>
      <c r="C175" s="8"/>
      <c r="D175" s="6"/>
      <c r="E175" s="7">
        <v>1</v>
      </c>
      <c r="F175" s="8"/>
      <c r="G175" s="1">
        <v>15</v>
      </c>
      <c r="H175" s="1"/>
      <c r="I175" s="1"/>
      <c r="J175" s="1"/>
      <c r="K175" s="1">
        <v>1</v>
      </c>
      <c r="L175" s="1"/>
      <c r="M175" s="1"/>
      <c r="N175" s="1"/>
      <c r="O175" s="1"/>
      <c r="P175" s="1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8">
        <f t="shared" si="30"/>
        <v>15</v>
      </c>
      <c r="AB175" s="8">
        <f t="shared" si="31"/>
        <v>1</v>
      </c>
      <c r="AC175" s="9"/>
    </row>
    <row r="176" spans="1:29" ht="38.25">
      <c r="A176" s="4" t="s">
        <v>198</v>
      </c>
      <c r="B176" s="11" t="s">
        <v>87</v>
      </c>
      <c r="C176" s="8"/>
      <c r="D176" s="6"/>
      <c r="E176" s="7">
        <v>2.3</v>
      </c>
      <c r="F176" s="8"/>
      <c r="G176" s="1"/>
      <c r="H176" s="1"/>
      <c r="I176" s="1"/>
      <c r="J176" s="1"/>
      <c r="K176" s="1"/>
      <c r="L176" s="1">
        <v>15</v>
      </c>
      <c r="M176" s="1"/>
      <c r="N176" s="1"/>
      <c r="O176" s="1"/>
      <c r="P176" s="1">
        <v>1</v>
      </c>
      <c r="Q176" s="2">
        <v>15</v>
      </c>
      <c r="R176" s="2"/>
      <c r="S176" s="2"/>
      <c r="T176" s="2"/>
      <c r="U176" s="2">
        <v>3</v>
      </c>
      <c r="V176" s="2"/>
      <c r="W176" s="2"/>
      <c r="X176" s="2"/>
      <c r="Y176" s="2"/>
      <c r="Z176" s="2"/>
      <c r="AA176" s="8">
        <f t="shared" si="30"/>
        <v>30</v>
      </c>
      <c r="AB176" s="8">
        <f t="shared" si="31"/>
        <v>4</v>
      </c>
      <c r="AC176" s="9"/>
    </row>
    <row r="177" spans="1:29" ht="38.25">
      <c r="A177" s="4" t="s">
        <v>199</v>
      </c>
      <c r="B177" s="11" t="s">
        <v>88</v>
      </c>
      <c r="C177" s="8"/>
      <c r="D177" s="6"/>
      <c r="E177" s="7">
        <v>3</v>
      </c>
      <c r="F177" s="8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2">
        <v>30</v>
      </c>
      <c r="R177" s="2"/>
      <c r="S177" s="2"/>
      <c r="T177" s="2"/>
      <c r="U177" s="2">
        <v>4</v>
      </c>
      <c r="V177" s="2"/>
      <c r="W177" s="2"/>
      <c r="X177" s="2"/>
      <c r="Y177" s="2"/>
      <c r="Z177" s="2"/>
      <c r="AA177" s="8">
        <f t="shared" si="30"/>
        <v>30</v>
      </c>
      <c r="AB177" s="8">
        <f t="shared" si="31"/>
        <v>4</v>
      </c>
      <c r="AC177" s="9"/>
    </row>
    <row r="178" spans="1:29" ht="38.25">
      <c r="A178" s="4" t="s">
        <v>207</v>
      </c>
      <c r="B178" s="11" t="s">
        <v>89</v>
      </c>
      <c r="C178" s="8"/>
      <c r="D178" s="6"/>
      <c r="E178" s="7">
        <v>4</v>
      </c>
      <c r="F178" s="8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2"/>
      <c r="R178" s="2"/>
      <c r="S178" s="2"/>
      <c r="T178" s="2"/>
      <c r="U178" s="2"/>
      <c r="V178" s="2">
        <v>10</v>
      </c>
      <c r="W178" s="2"/>
      <c r="X178" s="2"/>
      <c r="Y178" s="2"/>
      <c r="Z178" s="2">
        <v>3</v>
      </c>
      <c r="AA178" s="8">
        <f t="shared" si="30"/>
        <v>10</v>
      </c>
      <c r="AB178" s="8">
        <f t="shared" si="31"/>
        <v>3</v>
      </c>
      <c r="AC178" s="9"/>
    </row>
    <row r="179" spans="1:29" ht="15">
      <c r="A179" s="130" t="s">
        <v>19</v>
      </c>
      <c r="B179" s="130"/>
      <c r="C179" s="6"/>
      <c r="D179" s="6"/>
      <c r="E179" s="6"/>
      <c r="F179" s="6"/>
      <c r="G179" s="3">
        <f aca="true" t="shared" si="32" ref="G179:AB179">SUM(G172:G178)</f>
        <v>30</v>
      </c>
      <c r="H179" s="3">
        <f t="shared" si="32"/>
        <v>0</v>
      </c>
      <c r="I179" s="3">
        <f t="shared" si="32"/>
        <v>0</v>
      </c>
      <c r="J179" s="3">
        <f t="shared" si="32"/>
        <v>0</v>
      </c>
      <c r="K179" s="3">
        <f t="shared" si="32"/>
        <v>3</v>
      </c>
      <c r="L179" s="3">
        <f t="shared" si="32"/>
        <v>30</v>
      </c>
      <c r="M179" s="3">
        <f t="shared" si="32"/>
        <v>0</v>
      </c>
      <c r="N179" s="3">
        <f t="shared" si="32"/>
        <v>0</v>
      </c>
      <c r="O179" s="3">
        <f t="shared" si="32"/>
        <v>0</v>
      </c>
      <c r="P179" s="3">
        <f t="shared" si="32"/>
        <v>3</v>
      </c>
      <c r="Q179" s="13">
        <f t="shared" si="32"/>
        <v>55</v>
      </c>
      <c r="R179" s="13">
        <f t="shared" si="32"/>
        <v>0</v>
      </c>
      <c r="S179" s="13">
        <f t="shared" si="32"/>
        <v>0</v>
      </c>
      <c r="T179" s="13">
        <f t="shared" si="32"/>
        <v>0</v>
      </c>
      <c r="U179" s="13">
        <f t="shared" si="32"/>
        <v>9</v>
      </c>
      <c r="V179" s="13">
        <f t="shared" si="32"/>
        <v>25</v>
      </c>
      <c r="W179" s="13">
        <f t="shared" si="32"/>
        <v>0</v>
      </c>
      <c r="X179" s="13">
        <f t="shared" si="32"/>
        <v>0</v>
      </c>
      <c r="Y179" s="13">
        <f t="shared" si="32"/>
        <v>0</v>
      </c>
      <c r="Z179" s="13">
        <f t="shared" si="32"/>
        <v>5</v>
      </c>
      <c r="AA179" s="6">
        <f t="shared" si="32"/>
        <v>140</v>
      </c>
      <c r="AB179" s="6">
        <f t="shared" si="32"/>
        <v>20</v>
      </c>
      <c r="AC179" s="12"/>
    </row>
    <row r="180" spans="1:29" ht="15">
      <c r="A180" s="65"/>
      <c r="B180" s="66"/>
      <c r="C180" s="67"/>
      <c r="D180" s="68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9"/>
    </row>
    <row r="181" spans="1:34" ht="31.5" customHeight="1">
      <c r="A181" s="93" t="s">
        <v>136</v>
      </c>
      <c r="B181" s="93"/>
      <c r="C181" s="12"/>
      <c r="D181" s="12"/>
      <c r="E181" s="12"/>
      <c r="F181" s="12"/>
      <c r="G181" s="3">
        <f aca="true" t="shared" si="33" ref="G181:AB181">G77+G37+G63+G179</f>
        <v>130</v>
      </c>
      <c r="H181" s="3">
        <f t="shared" si="33"/>
        <v>0</v>
      </c>
      <c r="I181" s="3">
        <f t="shared" si="33"/>
        <v>105</v>
      </c>
      <c r="J181" s="3">
        <f t="shared" si="33"/>
        <v>30</v>
      </c>
      <c r="K181" s="3">
        <f t="shared" si="33"/>
        <v>30</v>
      </c>
      <c r="L181" s="3">
        <f t="shared" si="33"/>
        <v>105</v>
      </c>
      <c r="M181" s="3">
        <f t="shared" si="33"/>
        <v>0</v>
      </c>
      <c r="N181" s="3">
        <f t="shared" si="33"/>
        <v>165</v>
      </c>
      <c r="O181" s="3">
        <f t="shared" si="33"/>
        <v>30</v>
      </c>
      <c r="P181" s="3">
        <f t="shared" si="33"/>
        <v>30</v>
      </c>
      <c r="Q181" s="13">
        <f t="shared" si="33"/>
        <v>115</v>
      </c>
      <c r="R181" s="13">
        <f t="shared" si="33"/>
        <v>0</v>
      </c>
      <c r="S181" s="13">
        <f t="shared" si="33"/>
        <v>90</v>
      </c>
      <c r="T181" s="13">
        <f t="shared" si="33"/>
        <v>30</v>
      </c>
      <c r="U181" s="13">
        <f t="shared" si="33"/>
        <v>30</v>
      </c>
      <c r="V181" s="13">
        <f t="shared" si="33"/>
        <v>55</v>
      </c>
      <c r="W181" s="13">
        <f t="shared" si="33"/>
        <v>0</v>
      </c>
      <c r="X181" s="13">
        <f t="shared" si="33"/>
        <v>30</v>
      </c>
      <c r="Y181" s="13">
        <f t="shared" si="33"/>
        <v>30</v>
      </c>
      <c r="Z181" s="13">
        <f t="shared" si="33"/>
        <v>30</v>
      </c>
      <c r="AA181" s="6">
        <f t="shared" si="33"/>
        <v>915</v>
      </c>
      <c r="AB181" s="6">
        <f t="shared" si="33"/>
        <v>120</v>
      </c>
      <c r="AC181" s="12"/>
      <c r="AH181" s="64"/>
    </row>
    <row r="183" spans="2:33" ht="15">
      <c r="B183" s="14" t="s">
        <v>171</v>
      </c>
      <c r="AD183" s="15"/>
      <c r="AE183" s="15"/>
      <c r="AF183" s="15"/>
      <c r="AG183" s="15"/>
    </row>
    <row r="184" spans="2:33" ht="24.75" customHeight="1">
      <c r="B184" s="147" t="s">
        <v>205</v>
      </c>
      <c r="C184" s="92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92"/>
      <c r="U184" s="92"/>
      <c r="V184" s="92"/>
      <c r="W184" s="92"/>
      <c r="X184" s="92"/>
      <c r="Y184" s="92"/>
      <c r="Z184" s="92"/>
      <c r="AA184" s="92"/>
      <c r="AB184" s="92"/>
      <c r="AC184" s="78"/>
      <c r="AD184" s="78"/>
      <c r="AE184" s="78"/>
      <c r="AF184" s="78"/>
      <c r="AG184" s="78"/>
    </row>
    <row r="185" spans="2:33" ht="15">
      <c r="B185" s="129" t="s">
        <v>172</v>
      </c>
      <c r="C185" s="129"/>
      <c r="D185" s="129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  <c r="AA185" s="79"/>
      <c r="AB185" s="79"/>
      <c r="AC185" s="79"/>
      <c r="AD185" s="79"/>
      <c r="AE185" s="79"/>
      <c r="AF185" s="79"/>
      <c r="AG185" s="15"/>
    </row>
    <row r="186" spans="2:33" ht="15">
      <c r="B186" s="129" t="s">
        <v>173</v>
      </c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108"/>
      <c r="U186" s="108"/>
      <c r="V186" s="108"/>
      <c r="W186" s="108"/>
      <c r="X186" s="108"/>
      <c r="Y186" s="108"/>
      <c r="Z186" s="108"/>
      <c r="AA186" s="108"/>
      <c r="AB186" s="108"/>
      <c r="AC186" s="108"/>
      <c r="AD186" s="80"/>
      <c r="AE186" s="80"/>
      <c r="AF186" s="80"/>
      <c r="AG186" s="80"/>
    </row>
    <row r="187" spans="2:14" ht="15" customHeight="1">
      <c r="B187" s="129" t="s">
        <v>174</v>
      </c>
      <c r="C187" s="129"/>
      <c r="D187" s="129"/>
      <c r="E187" s="129"/>
      <c r="F187" s="129"/>
      <c r="G187" s="129"/>
      <c r="H187" s="79"/>
      <c r="I187" s="79"/>
      <c r="J187" s="79"/>
      <c r="K187" s="80"/>
      <c r="L187" s="80"/>
      <c r="M187" s="80"/>
      <c r="N187" s="80"/>
    </row>
    <row r="188" spans="2:10" ht="15" customHeight="1">
      <c r="B188" s="129" t="s">
        <v>185</v>
      </c>
      <c r="C188" s="129"/>
      <c r="D188" s="129"/>
      <c r="E188" s="129"/>
      <c r="F188" s="129"/>
      <c r="G188" s="129"/>
      <c r="H188" s="129"/>
      <c r="I188" s="129"/>
      <c r="J188" s="80"/>
    </row>
    <row r="189" spans="2:10" ht="15">
      <c r="B189" s="81" t="s">
        <v>180</v>
      </c>
      <c r="C189" s="81"/>
      <c r="D189" s="81"/>
      <c r="E189" s="81"/>
      <c r="F189" s="81"/>
      <c r="G189" s="81"/>
      <c r="H189" s="81"/>
      <c r="I189" s="81"/>
      <c r="J189" s="81"/>
    </row>
    <row r="190" spans="2:6" ht="15">
      <c r="B190" s="127" t="s">
        <v>181</v>
      </c>
      <c r="C190" s="128"/>
      <c r="D190" s="128"/>
      <c r="E190" s="128"/>
      <c r="F190" s="128"/>
    </row>
    <row r="191" spans="2:29" ht="25.5" customHeight="1">
      <c r="B191" s="150" t="s">
        <v>202</v>
      </c>
      <c r="C191" s="151"/>
      <c r="D191" s="151"/>
      <c r="E191" s="151"/>
      <c r="F191" s="151"/>
      <c r="G191" s="151"/>
      <c r="H191" s="151"/>
      <c r="I191" s="151"/>
      <c r="J191" s="151"/>
      <c r="K191" s="151"/>
      <c r="L191" s="151"/>
      <c r="M191" s="151"/>
      <c r="N191" s="151"/>
      <c r="O191" s="151"/>
      <c r="P191" s="151"/>
      <c r="Q191" s="151"/>
      <c r="R191" s="151"/>
      <c r="S191" s="151"/>
      <c r="T191" s="151"/>
      <c r="U191" s="151"/>
      <c r="V191" s="151"/>
      <c r="W191" s="151"/>
      <c r="X191" s="151"/>
      <c r="Y191" s="151"/>
      <c r="Z191" s="151"/>
      <c r="AA191" s="151"/>
      <c r="AB191" s="151"/>
      <c r="AC191" s="151"/>
    </row>
    <row r="192" spans="2:29" ht="24" customHeight="1">
      <c r="B192" s="91" t="s">
        <v>218</v>
      </c>
      <c r="C192" s="92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2"/>
      <c r="X192" s="92"/>
      <c r="Y192" s="92"/>
      <c r="Z192" s="92"/>
      <c r="AA192" s="92"/>
      <c r="AB192" s="92"/>
      <c r="AC192" s="92"/>
    </row>
  </sheetData>
  <sheetProtection/>
  <mergeCells count="96">
    <mergeCell ref="B185:O185"/>
    <mergeCell ref="T14:AC14"/>
    <mergeCell ref="A34:A35"/>
    <mergeCell ref="B34:B35"/>
    <mergeCell ref="B191:AC191"/>
    <mergeCell ref="A52:A53"/>
    <mergeCell ref="B52:B53"/>
    <mergeCell ref="A54:A55"/>
    <mergeCell ref="B54:B55"/>
    <mergeCell ref="A87:A88"/>
    <mergeCell ref="A59:A60"/>
    <mergeCell ref="A37:B37"/>
    <mergeCell ref="B23:B24"/>
    <mergeCell ref="A25:A26"/>
    <mergeCell ref="B25:B26"/>
    <mergeCell ref="A28:A29"/>
    <mergeCell ref="B28:B29"/>
    <mergeCell ref="A30:A31"/>
    <mergeCell ref="B30:B31"/>
    <mergeCell ref="A32:A33"/>
    <mergeCell ref="B32:B33"/>
    <mergeCell ref="B186:AC186"/>
    <mergeCell ref="A158:AC158"/>
    <mergeCell ref="B184:AB184"/>
    <mergeCell ref="A142:B142"/>
    <mergeCell ref="A144:B144"/>
    <mergeCell ref="A119:B119"/>
    <mergeCell ref="A121:AC121"/>
    <mergeCell ref="A129:B129"/>
    <mergeCell ref="A134:AC134"/>
    <mergeCell ref="A168:B168"/>
    <mergeCell ref="A19:AC19"/>
    <mergeCell ref="AC16:AC18"/>
    <mergeCell ref="G17:K17"/>
    <mergeCell ref="L17:P17"/>
    <mergeCell ref="AB16:AB18"/>
    <mergeCell ref="AA16:AA18"/>
    <mergeCell ref="Q16:Z16"/>
    <mergeCell ref="A117:B117"/>
    <mergeCell ref="A131:B131"/>
    <mergeCell ref="B5:D5"/>
    <mergeCell ref="A15:F15"/>
    <mergeCell ref="A109:AC109"/>
    <mergeCell ref="A48:A49"/>
    <mergeCell ref="B48:B49"/>
    <mergeCell ref="B21:B22"/>
    <mergeCell ref="A23:A24"/>
    <mergeCell ref="G15:AC15"/>
    <mergeCell ref="B56:B57"/>
    <mergeCell ref="A93:B93"/>
    <mergeCell ref="B190:F190"/>
    <mergeCell ref="A181:B181"/>
    <mergeCell ref="A146:AC146"/>
    <mergeCell ref="A154:B154"/>
    <mergeCell ref="A156:B156"/>
    <mergeCell ref="A171:AC171"/>
    <mergeCell ref="B188:I188"/>
    <mergeCell ref="B187:G187"/>
    <mergeCell ref="A179:B179"/>
    <mergeCell ref="A166:B166"/>
    <mergeCell ref="A71:B71"/>
    <mergeCell ref="A78:AC78"/>
    <mergeCell ref="A83:AC83"/>
    <mergeCell ref="A77:B77"/>
    <mergeCell ref="A79:AC79"/>
    <mergeCell ref="B87:B88"/>
    <mergeCell ref="A3:AC3"/>
    <mergeCell ref="A38:AC38"/>
    <mergeCell ref="A45:B45"/>
    <mergeCell ref="A80:AC80"/>
    <mergeCell ref="A63:B63"/>
    <mergeCell ref="A47:AC47"/>
    <mergeCell ref="B59:B60"/>
    <mergeCell ref="A61:A62"/>
    <mergeCell ref="B61:B62"/>
    <mergeCell ref="A56:A57"/>
    <mergeCell ref="A64:AC64"/>
    <mergeCell ref="B4:D4"/>
    <mergeCell ref="A21:A22"/>
    <mergeCell ref="A72:AC72"/>
    <mergeCell ref="I2:AK2"/>
    <mergeCell ref="A16:A18"/>
    <mergeCell ref="B16:B18"/>
    <mergeCell ref="C16:C18"/>
    <mergeCell ref="D16:F17"/>
    <mergeCell ref="G16:P16"/>
    <mergeCell ref="B192:AC192"/>
    <mergeCell ref="A107:B107"/>
    <mergeCell ref="G7:N7"/>
    <mergeCell ref="A105:B105"/>
    <mergeCell ref="A95:AC95"/>
    <mergeCell ref="A99:AC99"/>
    <mergeCell ref="A20:AC20"/>
    <mergeCell ref="Q17:U17"/>
    <mergeCell ref="V17:Z17"/>
    <mergeCell ref="A91:B9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rowBreaks count="1" manualBreakCount="1">
    <brk id="132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I.Kepka</cp:lastModifiedBy>
  <cp:lastPrinted>2014-05-06T07:34:50Z</cp:lastPrinted>
  <dcterms:created xsi:type="dcterms:W3CDTF">2010-12-06T08:38:47Z</dcterms:created>
  <dcterms:modified xsi:type="dcterms:W3CDTF">2017-04-03T11:01:28Z</dcterms:modified>
  <cp:category/>
  <cp:version/>
  <cp:contentType/>
  <cp:contentStatus/>
</cp:coreProperties>
</file>