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autoCompressPictures="0"/>
  <bookViews>
    <workbookView xWindow="-250" yWindow="160" windowWidth="19420" windowHeight="11020"/>
  </bookViews>
  <sheets>
    <sheet name="Program studiów spec naucz" sheetId="1" r:id="rId1"/>
    <sheet name="Program studiów bez spec" sheetId="3" r:id="rId2"/>
  </sheets>
  <definedNames>
    <definedName name="_xlnm.Print_Area" localSheetId="1">'Program studiów bez spec'!$A$2:$AK$89</definedName>
    <definedName name="_xlnm.Print_Area" localSheetId="0">'Program studiów spec naucz'!$A$2:$AK$105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1" i="3"/>
  <c r="AK11"/>
  <c r="AJ12"/>
  <c r="AK12"/>
  <c r="AJ13"/>
  <c r="AK13"/>
  <c r="AJ14"/>
  <c r="AK14"/>
  <c r="AJ15"/>
  <c r="AK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J18"/>
  <c r="AK18"/>
  <c r="AJ19"/>
  <c r="AK19"/>
  <c r="AJ20"/>
  <c r="AK20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J36"/>
  <c r="AK36"/>
  <c r="AJ37"/>
  <c r="AK37"/>
  <c r="AJ38"/>
  <c r="AK38"/>
  <c r="AJ39"/>
  <c r="AK3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K58" i="1"/>
  <c r="AJ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F58"/>
  <c r="G16"/>
  <c r="G34"/>
  <c r="G40"/>
  <c r="G41"/>
  <c r="H16"/>
  <c r="H34"/>
  <c r="H40"/>
  <c r="H41"/>
  <c r="I16"/>
  <c r="I34"/>
  <c r="I40"/>
  <c r="I41"/>
  <c r="J34"/>
  <c r="J16"/>
  <c r="J40"/>
  <c r="J41"/>
  <c r="K16"/>
  <c r="K34"/>
  <c r="K40"/>
  <c r="K41"/>
  <c r="L16"/>
  <c r="L34"/>
  <c r="L40"/>
  <c r="L41"/>
  <c r="M16"/>
  <c r="M34"/>
  <c r="M40"/>
  <c r="M41"/>
  <c r="N16"/>
  <c r="N34"/>
  <c r="N40"/>
  <c r="N41"/>
  <c r="O34"/>
  <c r="O16"/>
  <c r="O40"/>
  <c r="O41"/>
  <c r="P16"/>
  <c r="P34"/>
  <c r="P40"/>
  <c r="P41"/>
  <c r="Q16"/>
  <c r="Q34"/>
  <c r="Q40"/>
  <c r="Q41"/>
  <c r="R16"/>
  <c r="R34"/>
  <c r="R40"/>
  <c r="R41"/>
  <c r="S16"/>
  <c r="S34"/>
  <c r="S40"/>
  <c r="S41"/>
  <c r="T16"/>
  <c r="T34"/>
  <c r="T40"/>
  <c r="T41"/>
  <c r="U16"/>
  <c r="U34"/>
  <c r="U40"/>
  <c r="U41"/>
  <c r="V16"/>
  <c r="V34"/>
  <c r="V40"/>
  <c r="V41"/>
  <c r="W16"/>
  <c r="W34"/>
  <c r="W40"/>
  <c r="W41"/>
  <c r="X16"/>
  <c r="X34"/>
  <c r="X40"/>
  <c r="X41"/>
  <c r="Y34"/>
  <c r="Y16"/>
  <c r="Y40"/>
  <c r="Y41"/>
  <c r="Z16"/>
  <c r="Z34"/>
  <c r="Z40"/>
  <c r="Z41"/>
  <c r="AA16"/>
  <c r="AA34"/>
  <c r="AA40"/>
  <c r="AA41"/>
  <c r="AB16"/>
  <c r="AB34"/>
  <c r="AB40"/>
  <c r="AB41"/>
  <c r="AC16"/>
  <c r="AC34"/>
  <c r="AC40"/>
  <c r="AC41"/>
  <c r="AD16"/>
  <c r="AD34"/>
  <c r="AD40"/>
  <c r="AD41"/>
  <c r="AE16"/>
  <c r="AE34"/>
  <c r="AE40"/>
  <c r="AE41"/>
  <c r="AF16"/>
  <c r="AF34"/>
  <c r="AF40"/>
  <c r="AF41"/>
  <c r="AG16"/>
  <c r="AG34"/>
  <c r="AG40"/>
  <c r="AG41"/>
  <c r="AH16"/>
  <c r="AH34"/>
  <c r="AH40"/>
  <c r="AH41"/>
  <c r="AI16"/>
  <c r="AI34"/>
  <c r="AI40"/>
  <c r="AI41"/>
  <c r="F16"/>
  <c r="F34"/>
  <c r="F40"/>
  <c r="F41"/>
  <c r="G51"/>
  <c r="G70"/>
  <c r="G71"/>
  <c r="G73"/>
  <c r="H51"/>
  <c r="H70"/>
  <c r="H71"/>
  <c r="H73"/>
  <c r="I51"/>
  <c r="I70"/>
  <c r="I71"/>
  <c r="I73"/>
  <c r="J51"/>
  <c r="J70"/>
  <c r="J71"/>
  <c r="J73"/>
  <c r="K51"/>
  <c r="K70"/>
  <c r="K71"/>
  <c r="K73"/>
  <c r="L51"/>
  <c r="L70"/>
  <c r="L71"/>
  <c r="L73"/>
  <c r="M51"/>
  <c r="M70"/>
  <c r="M71"/>
  <c r="M73"/>
  <c r="N51"/>
  <c r="N70"/>
  <c r="N71"/>
  <c r="N73"/>
  <c r="O51"/>
  <c r="O70"/>
  <c r="O71"/>
  <c r="O73"/>
  <c r="P51"/>
  <c r="P70"/>
  <c r="P71"/>
  <c r="P73"/>
  <c r="Q51"/>
  <c r="Q70"/>
  <c r="Q71"/>
  <c r="Q73"/>
  <c r="R51"/>
  <c r="R70"/>
  <c r="R71"/>
  <c r="R73"/>
  <c r="S51"/>
  <c r="S70"/>
  <c r="S71"/>
  <c r="S73"/>
  <c r="T51"/>
  <c r="T70"/>
  <c r="T71"/>
  <c r="T73"/>
  <c r="U51"/>
  <c r="U70"/>
  <c r="U71"/>
  <c r="U73"/>
  <c r="V51"/>
  <c r="V70"/>
  <c r="V71"/>
  <c r="V73"/>
  <c r="W51"/>
  <c r="W70"/>
  <c r="W71"/>
  <c r="W73"/>
  <c r="X51"/>
  <c r="X70"/>
  <c r="X71"/>
  <c r="X73"/>
  <c r="Y51"/>
  <c r="Y70"/>
  <c r="Y71"/>
  <c r="Y73"/>
  <c r="Z51"/>
  <c r="Z70"/>
  <c r="Z71"/>
  <c r="Z73"/>
  <c r="AA51"/>
  <c r="AA70"/>
  <c r="AA71"/>
  <c r="AA73"/>
  <c r="AB51"/>
  <c r="AB70"/>
  <c r="AB71"/>
  <c r="AB73"/>
  <c r="AC51"/>
  <c r="AC70"/>
  <c r="AC71"/>
  <c r="AC73"/>
  <c r="AD51"/>
  <c r="AD70"/>
  <c r="AD71"/>
  <c r="AD73"/>
  <c r="AE51"/>
  <c r="AE70"/>
  <c r="AE71"/>
  <c r="AE73"/>
  <c r="AF51"/>
  <c r="AF70"/>
  <c r="AF71"/>
  <c r="AF73"/>
  <c r="AG51"/>
  <c r="AG70"/>
  <c r="AG71"/>
  <c r="AG73"/>
  <c r="AH51"/>
  <c r="AH70"/>
  <c r="AH71"/>
  <c r="AH73"/>
  <c r="AI51"/>
  <c r="AI70"/>
  <c r="AI71"/>
  <c r="AI73"/>
  <c r="F51"/>
  <c r="F70"/>
  <c r="F71"/>
  <c r="F73"/>
  <c r="AK18"/>
  <c r="AK44"/>
  <c r="AK45"/>
  <c r="AK46"/>
  <c r="AK47"/>
  <c r="AK48"/>
  <c r="AK49"/>
  <c r="AK50"/>
  <c r="AK51"/>
  <c r="AK60"/>
  <c r="AK61"/>
  <c r="AK62"/>
  <c r="AK63"/>
  <c r="AK64"/>
  <c r="AK65"/>
  <c r="AK66"/>
  <c r="AK67"/>
  <c r="AK68"/>
  <c r="AK69"/>
  <c r="AK70"/>
  <c r="AK71"/>
  <c r="AJ44"/>
  <c r="AJ45"/>
  <c r="AJ47"/>
  <c r="AJ48"/>
  <c r="AJ50"/>
  <c r="AJ51"/>
  <c r="AJ60"/>
  <c r="AJ61"/>
  <c r="AJ62"/>
  <c r="AJ63"/>
  <c r="AJ64"/>
  <c r="AJ65"/>
  <c r="AJ66"/>
  <c r="AJ69"/>
  <c r="AJ70"/>
  <c r="AJ71"/>
  <c r="AK15"/>
  <c r="AK11"/>
  <c r="AK12"/>
  <c r="AK13"/>
  <c r="AK14"/>
  <c r="AK16"/>
  <c r="AK23"/>
  <c r="AK25"/>
  <c r="AK19"/>
  <c r="AK27"/>
  <c r="AK20"/>
  <c r="AK22"/>
  <c r="AK24"/>
  <c r="AK26"/>
  <c r="AK28"/>
  <c r="AK29"/>
  <c r="AK30"/>
  <c r="AK31"/>
  <c r="AK32"/>
  <c r="AK33"/>
  <c r="AK34"/>
  <c r="AK36"/>
  <c r="AK37"/>
  <c r="AK38"/>
  <c r="AK39"/>
  <c r="AK40"/>
  <c r="AK41"/>
  <c r="AJ18"/>
  <c r="AJ23"/>
  <c r="AJ24"/>
  <c r="AJ27"/>
  <c r="AJ30"/>
  <c r="AJ34"/>
  <c r="AJ11"/>
  <c r="AJ12"/>
  <c r="AJ13"/>
  <c r="AJ14"/>
  <c r="AJ16"/>
  <c r="AJ38"/>
  <c r="AJ40"/>
  <c r="AJ41"/>
  <c r="AK73"/>
  <c r="AJ73"/>
</calcChain>
</file>

<file path=xl/sharedStrings.xml><?xml version="1.0" encoding="utf-8"?>
<sst xmlns="http://schemas.openxmlformats.org/spreadsheetml/2006/main" count="236" uniqueCount="122">
  <si>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</si>
  <si>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</si>
  <si>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</si>
  <si>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</si>
  <si>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</si>
  <si>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</si>
  <si>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</si>
  <si>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</si>
  <si>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</si>
  <si>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</si>
  <si>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</si>
  <si>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</si>
  <si>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</si>
  <si>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</si>
  <si>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</si>
  <si>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</si>
  <si>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</si>
  <si>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</si>
  <si>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</si>
  <si>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</si>
  <si>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ZO</t>
  </si>
  <si>
    <t>Z</t>
  </si>
  <si>
    <t>WYDZIAŁ FILOLOGICZNY</t>
  </si>
  <si>
    <t xml:space="preserve">forma zal. po semestrze </t>
  </si>
  <si>
    <t>Przedmiot*</t>
  </si>
  <si>
    <t>PROFIL PRAKTYCZNY</t>
  </si>
  <si>
    <t>Seminarium licencjackie ***</t>
  </si>
  <si>
    <t>Egzamin ze specjalności</t>
  </si>
  <si>
    <t>2,4,5</t>
  </si>
  <si>
    <t>1,2,3,4,5</t>
  </si>
  <si>
    <t>*****W trakcie I roku studenci zobowiązani są do zaliczenia szkolenia z zakresu BHP oraz ochrony własności intelektualnej.</t>
  </si>
  <si>
    <t>A. GRUPA TREŚCI OGÓLNYCH I PODSTAWOWYCH*****</t>
  </si>
  <si>
    <t>*** Seminarium obejmuje przygotowanie pracy licencjackiej.</t>
  </si>
  <si>
    <t>Wykład ogólnouczelniany**</t>
  </si>
  <si>
    <t>3,4,5</t>
  </si>
  <si>
    <t>Kaszubska literatura dla dzieci i młodzieży</t>
  </si>
  <si>
    <t>Dydaktyka mediów w nauczaniu języka kaszubskiego</t>
  </si>
  <si>
    <t>Pedagogika</t>
  </si>
  <si>
    <t>Lektorat języka obcego</t>
  </si>
  <si>
    <r>
      <t xml:space="preserve">* </t>
    </r>
    <r>
      <rPr>
        <i/>
        <sz val="11"/>
        <rFont val="Calibri"/>
        <family val="2"/>
        <charset val="238"/>
      </rPr>
      <t>Kursywą</t>
    </r>
    <r>
      <rPr>
        <sz val="11"/>
        <rFont val="Calibri"/>
        <family val="2"/>
        <charset val="238"/>
      </rPr>
      <t xml:space="preserve"> zaznaczono przedmioty do wyboru</t>
    </r>
  </si>
  <si>
    <t>B. GRUPA PRZEDMIOTÓW KASZUBISTYCZNYCH</t>
  </si>
  <si>
    <t>razem C</t>
  </si>
  <si>
    <t>razem B</t>
  </si>
  <si>
    <t>razem A</t>
  </si>
  <si>
    <t>3, 4</t>
  </si>
  <si>
    <t>RAZEM:</t>
  </si>
  <si>
    <t>Zmiany zatwierdzone przez RW  2018 r.</t>
  </si>
  <si>
    <t>PLAN  STUDIÓW STACJONARNYCH PIERWSZEGO STOPNIA OD ROKU AKADEMICKIEGO 2018/2019</t>
  </si>
  <si>
    <t>Psychologia ogólna</t>
  </si>
  <si>
    <t xml:space="preserve">Psychologia rozwoju człowieka </t>
  </si>
  <si>
    <t>Psycholingwistyka</t>
  </si>
  <si>
    <t>Psychodydaktyka</t>
  </si>
  <si>
    <t>Polityka językowa i etniczna w Polsce i w Europie</t>
  </si>
  <si>
    <t xml:space="preserve">Historia Kaszubów </t>
  </si>
  <si>
    <t>Kaszubsko-pomorski ruch regionalny</t>
  </si>
  <si>
    <t>Kultura kaszubska</t>
  </si>
  <si>
    <t>Planowanie procesu dydaktycznego</t>
  </si>
  <si>
    <t>Ewaluacja i pomiar dydaktyczny</t>
  </si>
  <si>
    <t>1,2,3</t>
  </si>
  <si>
    <t>razem godziny A i B i C</t>
  </si>
  <si>
    <t>C. GRUPA PRZEDMIOTÓW HISTORYCZNO-ETNOGRAFICZNYCH</t>
  </si>
  <si>
    <t>D. SPECJALNOŚĆ NAUCZYCIELSKA</t>
  </si>
  <si>
    <t>Dydaktyka języka kaszubskiego</t>
  </si>
  <si>
    <t>D3. Moduł dydaktyczny. Przygotowanie w zakresie dydaktycznym - nauczyciel języka kaszubskiego i polskiego w szkole podstawowej</t>
  </si>
  <si>
    <t>Moduł D1 i D2 i D3 razem</t>
  </si>
  <si>
    <t>Zajęcia modułu dydaktycznego (przedmioty 38 i 39 wspólne z logopedią)</t>
  </si>
  <si>
    <t>D1. Grupa przedmiotów polonistycznych</t>
  </si>
  <si>
    <t xml:space="preserve">Wiedza o współczesnym języku polskim </t>
  </si>
  <si>
    <t>Wiedza o historii języka polskiego</t>
  </si>
  <si>
    <t>Historia literatury polskiej</t>
  </si>
  <si>
    <t>Literatura powszechna</t>
  </si>
  <si>
    <t>Zajęcia modułu D1. wspólne z logopedią</t>
  </si>
  <si>
    <t>Zajęcia modułu D2. wspólne z filologią polską</t>
  </si>
  <si>
    <t>D2. Moduł psychologiczno-pedagogiczny</t>
  </si>
  <si>
    <t>Praktyki na studiach o profilu praktycznym trwają 3 miesiące. Student otrzymuje zaliczenie po sem. 3,4,5. Godzin tych nie wlicza się do godzin zajęć.</t>
  </si>
  <si>
    <t>A i B i C i D razem</t>
  </si>
  <si>
    <t>razem D</t>
  </si>
  <si>
    <r>
      <t>Praktyka w kaszubskich instytucjach kultury</t>
    </r>
    <r>
      <rPr>
        <sz val="10"/>
        <rFont val="Calibri"/>
        <family val="2"/>
        <charset val="238"/>
      </rPr>
      <t xml:space="preserve"> [3 miesiące]</t>
    </r>
  </si>
  <si>
    <t>1,2,5</t>
  </si>
  <si>
    <t>Fakultet kierunkowy - dowolny profil filologiczny</t>
  </si>
  <si>
    <t>Fakultet kierunkowy - literaturoznawczy lub językoznawczy</t>
  </si>
  <si>
    <t>Praca stylistyczna</t>
  </si>
  <si>
    <t>1,3,5</t>
  </si>
  <si>
    <t>D. WARIANT STUDIÓW KASZUBISTYCZNYCH BEZ SPECJALNOŚCI - FAKULTETY (450 godz; 72 pkt. ECTS)</t>
  </si>
  <si>
    <t>A i B i C razem</t>
  </si>
  <si>
    <t>Historia literatury kaszubskiej</t>
  </si>
  <si>
    <t xml:space="preserve">Literatura pomorska </t>
  </si>
  <si>
    <t>Dzieje kaszubszczyzny literackiej</t>
  </si>
  <si>
    <t>Wiedza o historii języka kaszubskiego</t>
  </si>
  <si>
    <t>Dialekty i gwary Pomorza na tle porównawczym</t>
  </si>
  <si>
    <t xml:space="preserve">Gramatyka jezyka kaszubskiego </t>
  </si>
  <si>
    <t xml:space="preserve">Język kaszubski dla celów akademickich </t>
  </si>
  <si>
    <t>Praktyczna nauka języka kaszubskiego - czytanie długich tekstów</t>
  </si>
  <si>
    <t>Czytanie tekstów folkloru - warsztat</t>
  </si>
  <si>
    <t>Praktyczna nauka języka kasz.- warsztaty kultury żywego słowa</t>
  </si>
  <si>
    <t xml:space="preserve">Praktyczna nauka języka kaszubskiego </t>
  </si>
  <si>
    <t>Historia filozofii</t>
  </si>
  <si>
    <t>PLAN  STUDIÓW STACJONARNYCH PIERWSZEGO STOPNIA OD ROKU AKADEMICKIEGO 2018/19</t>
  </si>
  <si>
    <t>Metodyka nauczania języka polskiego</t>
  </si>
  <si>
    <t>Dydaktyka języka polskiego</t>
  </si>
  <si>
    <t>Praktyka psych-ped [30godz] i Praktyka dydaktyczna - język kaszubski [120godz]</t>
  </si>
  <si>
    <t>Praktyka dydaktyczna - język polski                  [60 godz]</t>
  </si>
  <si>
    <t>Literatura dla dzieci i młodzieży</t>
  </si>
  <si>
    <t>Literatura pomorska</t>
  </si>
  <si>
    <t>Wprowadzenie do interpretacji tekstu literackiego</t>
  </si>
  <si>
    <t>Teoria literatury z poetyką</t>
  </si>
  <si>
    <t>Gramatyka jezyka kaszubskiego - aspekt praktyczny</t>
  </si>
  <si>
    <t>Język kaszubski dla celów akademickich</t>
  </si>
  <si>
    <t>Czytanie tekstów folkloru - warsztaty</t>
  </si>
  <si>
    <t>Praktyczna nauka języka kasz.- kultura żywego słowa</t>
  </si>
  <si>
    <t>Praktyczna nauka języka kaszubskiego</t>
  </si>
  <si>
    <r>
      <rPr>
        <b/>
        <sz val="11"/>
        <rFont val="Calibri"/>
        <family val="2"/>
        <charset val="238"/>
      </rPr>
      <t>Moduł D1</t>
    </r>
    <r>
      <rPr>
        <sz val="11"/>
        <rFont val="Calibri"/>
        <family val="2"/>
        <charset val="238"/>
      </rPr>
      <t xml:space="preserve"> realizowany wspólnie z logopedią  </t>
    </r>
    <r>
      <rPr>
        <b/>
        <sz val="11"/>
        <rFont val="Calibri"/>
        <family val="2"/>
        <charset val="238"/>
      </rPr>
      <t>Moduł D2</t>
    </r>
    <r>
      <rPr>
        <sz val="11"/>
        <rFont val="Calibri"/>
        <family val="2"/>
        <charset val="238"/>
      </rPr>
      <t xml:space="preserve"> realizowany wspólnie z filologią polską i logopedią, Wspólnie z logopedią realizowane przedmioty </t>
    </r>
    <r>
      <rPr>
        <b/>
        <sz val="11"/>
        <rFont val="Calibri"/>
        <family val="2"/>
        <charset val="238"/>
      </rPr>
      <t xml:space="preserve">Historia filozofii </t>
    </r>
    <r>
      <rPr>
        <sz val="11"/>
        <rFont val="Calibri"/>
        <family val="2"/>
        <charset val="238"/>
      </rPr>
      <t xml:space="preserve">(3), </t>
    </r>
    <r>
      <rPr>
        <b/>
        <sz val="11"/>
        <rFont val="Calibri"/>
        <family val="2"/>
        <charset val="238"/>
      </rPr>
      <t>Teoria literatury z poetyką</t>
    </r>
    <r>
      <rPr>
        <sz val="11"/>
        <rFont val="Calibri"/>
        <family val="2"/>
        <charset val="238"/>
      </rPr>
      <t xml:space="preserve"> (15), a z WoT </t>
    </r>
    <r>
      <rPr>
        <b/>
        <sz val="11"/>
        <rFont val="Calibri"/>
        <family val="2"/>
        <charset val="238"/>
      </rPr>
      <t>Wprowadzenie do interpretacji tekstu literackiego</t>
    </r>
    <r>
      <rPr>
        <sz val="11"/>
        <rFont val="Calibri"/>
        <family val="2"/>
        <charset val="238"/>
      </rPr>
      <t xml:space="preserve"> (16).  Uwaga: przedmioty w całości prowadzone po kaszubsku: 6-12 i 18</t>
    </r>
  </si>
  <si>
    <t>** Wykład z oferty ogólnouczelnianej</t>
  </si>
  <si>
    <t>Praktyki na specjalności nauczycielskiej, składające się z praktyki dydaktycznej (120 + 60godzin) i psychologiczno-pedagogicznej (30 godz.), realizowane są  równolegle z realizacją modułu spec. naucz. Student otrzymuje zaliczenie po sem. 3,4,5. Godzin tych nie wlicza się do godzin zajęć.</t>
  </si>
  <si>
    <r>
      <rPr>
        <sz val="11"/>
        <color rgb="FFFF0000"/>
        <rFont val="Calibri"/>
        <family val="2"/>
        <charset val="238"/>
      </rPr>
      <t>Projekt</t>
    </r>
    <r>
      <rPr>
        <sz val="11"/>
        <rFont val="Calibri"/>
        <family val="2"/>
        <charset val="238"/>
      </rPr>
      <t xml:space="preserve"> (25 i 33) - infografika, cykl notatek prasowych i/lub innych wypowiedzi dziennikarskich (Pomerenia i/lub radio), przygotowanie strony internetowej / bloga/ mapy / plakatu naukowego / filmu itp. Współdziałanie przy organizacji imprezy artystycznej (Muzeum). Praca edytorska/ translatorska/ biblioteczna... itp. </t>
    </r>
  </si>
  <si>
    <t>Fakultet kierunkowy - kaszubologiczny</t>
  </si>
  <si>
    <t>Wiedza o współczesnym języku polskim</t>
  </si>
  <si>
    <t>Projekt - dowolny profil kaszubologiczny</t>
  </si>
  <si>
    <r>
      <t xml:space="preserve">Fakultet kierunkowy </t>
    </r>
    <r>
      <rPr>
        <sz val="10"/>
        <rFont val="Calibri"/>
        <family val="2"/>
        <charset val="238"/>
      </rPr>
      <t>[z pracą]</t>
    </r>
    <r>
      <rPr>
        <i/>
        <sz val="10"/>
        <rFont val="Calibri"/>
        <family val="2"/>
        <charset val="238"/>
      </rPr>
      <t xml:space="preserve"> - historia lub teoria literatury</t>
    </r>
  </si>
  <si>
    <r>
      <rPr>
        <b/>
        <sz val="11"/>
        <rFont val="Calibri"/>
        <family val="2"/>
        <charset val="238"/>
      </rPr>
      <t>Moduł D</t>
    </r>
    <r>
      <rPr>
        <sz val="11"/>
        <rFont val="Calibri"/>
        <family val="2"/>
        <charset val="238"/>
      </rPr>
      <t xml:space="preserve"> realizowany na Wydziale Filologicznym UG w uzgodnieniu z opiekunem naukowym studenta. </t>
    </r>
    <r>
      <rPr>
        <b/>
        <sz val="11"/>
        <rFont val="Calibri"/>
        <family val="2"/>
        <charset val="238"/>
      </rPr>
      <t>Przedmioty 23,24, 26, 27</t>
    </r>
    <r>
      <rPr>
        <sz val="11"/>
        <rFont val="Calibri"/>
        <family val="2"/>
        <charset val="238"/>
      </rPr>
      <t xml:space="preserve"> obowiązkowe realizowane wspólnie ze specjalnością nauczycielską. Wspólnie z logopedią realizowane przedmioty Historia filozofii (3), Teoria literatury z poetyką (15), a z WoT Wprowadzenie do interpretacji tekstu literackiego (16).  Uwaga: przedmioty w całości prowadzone po kaszubsku: 6-12 i 18 </t>
    </r>
  </si>
  <si>
    <r>
      <t xml:space="preserve">KIERUNEK: </t>
    </r>
    <r>
      <rPr>
        <b/>
        <sz val="14"/>
        <rFont val="Calibri"/>
        <family val="2"/>
        <charset val="238"/>
        <scheme val="minor"/>
      </rPr>
      <t>ETNOFILOLOGIA KASZUBSKA (bez specjalności)</t>
    </r>
  </si>
  <si>
    <r>
      <t xml:space="preserve">KIERUNEK: </t>
    </r>
    <r>
      <rPr>
        <b/>
        <sz val="14"/>
        <rFont val="Calibri"/>
        <family val="2"/>
        <charset val="238"/>
        <scheme val="minor"/>
      </rPr>
      <t>ETNOFILOLOGIA KASZUBSKA</t>
    </r>
    <r>
      <rPr>
        <sz val="14"/>
        <rFont val="Calibri"/>
        <family val="2"/>
        <charset val="238"/>
        <scheme val="minor"/>
      </rPr>
      <t xml:space="preserve">, </t>
    </r>
    <r>
      <rPr>
        <b/>
        <sz val="14"/>
        <rFont val="Calibri"/>
        <family val="2"/>
        <charset val="238"/>
        <scheme val="minor"/>
      </rPr>
      <t>specjalność nauczycielska: nauczyciel języka kaszubskiego i polskiego</t>
    </r>
  </si>
</sst>
</file>

<file path=xl/styles.xml><?xml version="1.0" encoding="utf-8"?>
<styleSheet xmlns="http://schemas.openxmlformats.org/spreadsheetml/2006/main">
  <fonts count="46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Times New Roman"/>
      <family val="1"/>
    </font>
    <font>
      <b/>
      <sz val="16"/>
      <name val="Calibri"/>
      <family val="2"/>
      <charset val="238"/>
    </font>
    <font>
      <sz val="1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6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color rgb="FF0070C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C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33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/>
    <xf numFmtId="0" fontId="21" fillId="0" borderId="0" xfId="0" applyFont="1" applyFill="1"/>
    <xf numFmtId="0" fontId="19" fillId="0" borderId="0" xfId="0" applyFont="1" applyFill="1"/>
    <xf numFmtId="0" fontId="19" fillId="31" borderId="0" xfId="0" applyFont="1" applyFill="1"/>
    <xf numFmtId="0" fontId="23" fillId="0" borderId="0" xfId="0" applyFont="1" applyAlignment="1"/>
    <xf numFmtId="0" fontId="19" fillId="0" borderId="0" xfId="0" applyFont="1" applyBorder="1"/>
    <xf numFmtId="0" fontId="19" fillId="0" borderId="11" xfId="0" applyFont="1" applyBorder="1"/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0" fontId="31" fillId="0" borderId="10" xfId="0" applyFont="1" applyBorder="1" applyAlignment="1">
      <alignment horizontal="left" vertical="center" wrapText="1" readingOrder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readingOrder="1"/>
    </xf>
    <xf numFmtId="0" fontId="20" fillId="0" borderId="17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 wrapText="1"/>
    </xf>
    <xf numFmtId="0" fontId="22" fillId="31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/>
    <xf numFmtId="0" fontId="25" fillId="0" borderId="19" xfId="0" applyFont="1" applyBorder="1"/>
    <xf numFmtId="0" fontId="19" fillId="0" borderId="20" xfId="0" applyFont="1" applyBorder="1"/>
    <xf numFmtId="0" fontId="3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readingOrder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readingOrder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readingOrder="1"/>
    </xf>
    <xf numFmtId="0" fontId="31" fillId="0" borderId="22" xfId="0" applyFont="1" applyBorder="1" applyAlignment="1">
      <alignment horizontal="left" vertical="center" wrapText="1" readingOrder="1"/>
    </xf>
    <xf numFmtId="0" fontId="20" fillId="29" borderId="1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 readingOrder="1"/>
    </xf>
    <xf numFmtId="0" fontId="20" fillId="0" borderId="21" xfId="0" applyFont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22" borderId="21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22" borderId="23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32" borderId="3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 readingOrder="1"/>
    </xf>
    <xf numFmtId="0" fontId="22" fillId="0" borderId="0" xfId="0" applyFont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2" borderId="38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31" borderId="26" xfId="0" applyFont="1" applyFill="1" applyBorder="1" applyAlignment="1">
      <alignment vertical="center" wrapText="1"/>
    </xf>
    <xf numFmtId="0" fontId="28" fillId="2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39" xfId="0" applyFont="1" applyBorder="1" applyAlignment="1">
      <alignment horizontal="center" vertical="center" readingOrder="1"/>
    </xf>
    <xf numFmtId="0" fontId="36" fillId="0" borderId="0" xfId="0" applyFont="1"/>
    <xf numFmtId="0" fontId="20" fillId="0" borderId="11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15" borderId="42" xfId="0" applyFont="1" applyFill="1" applyBorder="1" applyAlignment="1">
      <alignment horizontal="center" vertical="center" wrapText="1"/>
    </xf>
    <xf numFmtId="0" fontId="20" fillId="11" borderId="42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20" fillId="22" borderId="40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15" borderId="40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 readingOrder="1"/>
    </xf>
    <xf numFmtId="0" fontId="22" fillId="0" borderId="40" xfId="0" applyFont="1" applyBorder="1" applyAlignment="1">
      <alignment horizontal="center" vertical="center" wrapText="1"/>
    </xf>
    <xf numFmtId="0" fontId="20" fillId="29" borderId="40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0" fillId="26" borderId="40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0" borderId="40" xfId="0" applyFont="1" applyFill="1" applyBorder="1" applyAlignment="1">
      <alignment horizontal="center" vertical="center" wrapText="1"/>
    </xf>
    <xf numFmtId="0" fontId="32" fillId="29" borderId="40" xfId="0" applyFont="1" applyFill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0" fontId="32" fillId="26" borderId="40" xfId="0" applyFont="1" applyFill="1" applyBorder="1" applyAlignment="1">
      <alignment horizontal="center" vertical="center" wrapText="1"/>
    </xf>
    <xf numFmtId="0" fontId="32" fillId="27" borderId="40" xfId="0" applyFont="1" applyFill="1" applyBorder="1" applyAlignment="1">
      <alignment horizontal="center" vertical="center" wrapText="1"/>
    </xf>
    <xf numFmtId="0" fontId="32" fillId="30" borderId="4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0" borderId="0" xfId="0" applyFont="1"/>
    <xf numFmtId="0" fontId="21" fillId="34" borderId="1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20" fillId="0" borderId="35" xfId="0" applyFont="1" applyBorder="1" applyAlignment="1">
      <alignment vertical="top" wrapText="1" readingOrder="1"/>
    </xf>
    <xf numFmtId="0" fontId="22" fillId="0" borderId="35" xfId="0" applyFont="1" applyBorder="1" applyAlignment="1">
      <alignment horizontal="center" vertical="center" wrapText="1"/>
    </xf>
    <xf numFmtId="0" fontId="32" fillId="29" borderId="35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25" borderId="35" xfId="0" applyFont="1" applyFill="1" applyBorder="1" applyAlignment="1">
      <alignment horizontal="center" vertical="center" wrapText="1"/>
    </xf>
    <xf numFmtId="0" fontId="32" fillId="26" borderId="35" xfId="0" applyFont="1" applyFill="1" applyBorder="1" applyAlignment="1">
      <alignment horizontal="center" vertical="center" wrapText="1"/>
    </xf>
    <xf numFmtId="0" fontId="32" fillId="27" borderId="35" xfId="0" applyFont="1" applyFill="1" applyBorder="1" applyAlignment="1">
      <alignment horizontal="center" vertical="center" wrapText="1"/>
    </xf>
    <xf numFmtId="0" fontId="20" fillId="27" borderId="35" xfId="0" applyFont="1" applyFill="1" applyBorder="1" applyAlignment="1">
      <alignment horizontal="center" vertical="center" wrapText="1"/>
    </xf>
    <xf numFmtId="0" fontId="32" fillId="30" borderId="35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9" fillId="0" borderId="45" xfId="0" applyFont="1" applyBorder="1"/>
    <xf numFmtId="0" fontId="40" fillId="0" borderId="0" xfId="0" applyFont="1"/>
    <xf numFmtId="0" fontId="20" fillId="0" borderId="40" xfId="0" applyFont="1" applyBorder="1" applyAlignment="1">
      <alignment vertical="center" wrapText="1" readingOrder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0" fillId="0" borderId="0" xfId="0" applyFont="1"/>
    <xf numFmtId="0" fontId="20" fillId="0" borderId="45" xfId="0" applyFont="1" applyBorder="1"/>
    <xf numFmtId="0" fontId="31" fillId="0" borderId="10" xfId="0" applyFont="1" applyBorder="1" applyAlignment="1">
      <alignment vertical="center" wrapText="1" readingOrder="1"/>
    </xf>
    <xf numFmtId="0" fontId="20" fillId="0" borderId="4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31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/>
    <xf numFmtId="0" fontId="19" fillId="0" borderId="0" xfId="0" applyFont="1" applyAlignment="1">
      <alignment horizontal="left" vertical="center"/>
    </xf>
    <xf numFmtId="0" fontId="38" fillId="34" borderId="40" xfId="0" applyFont="1" applyFill="1" applyBorder="1" applyAlignment="1">
      <alignment horizontal="center" vertical="center" wrapText="1"/>
    </xf>
    <xf numFmtId="0" fontId="21" fillId="31" borderId="24" xfId="0" applyFont="1" applyFill="1" applyBorder="1" applyAlignment="1">
      <alignment horizontal="center" vertical="center" wrapText="1"/>
    </xf>
    <xf numFmtId="0" fontId="22" fillId="34" borderId="40" xfId="0" applyFont="1" applyFill="1" applyBorder="1" applyAlignment="1">
      <alignment horizontal="center" vertical="center" wrapText="1"/>
    </xf>
    <xf numFmtId="0" fontId="32" fillId="36" borderId="40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vertical="center" wrapText="1" readingOrder="1"/>
    </xf>
    <xf numFmtId="0" fontId="20" fillId="0" borderId="40" xfId="0" applyFont="1" applyBorder="1" applyAlignment="1">
      <alignment horizontal="center" vertical="center" readingOrder="1"/>
    </xf>
    <xf numFmtId="0" fontId="39" fillId="0" borderId="0" xfId="0" applyFont="1" applyAlignment="1">
      <alignment vertical="center"/>
    </xf>
    <xf numFmtId="0" fontId="42" fillId="0" borderId="51" xfId="0" applyFont="1" applyBorder="1" applyAlignment="1">
      <alignment vertical="center"/>
    </xf>
    <xf numFmtId="0" fontId="20" fillId="36" borderId="40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vertical="center" wrapText="1" readingOrder="1"/>
    </xf>
    <xf numFmtId="0" fontId="42" fillId="0" borderId="0" xfId="0" applyFont="1" applyAlignment="1">
      <alignment vertical="center"/>
    </xf>
    <xf numFmtId="0" fontId="28" fillId="22" borderId="40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 readingOrder="1"/>
    </xf>
    <xf numFmtId="0" fontId="31" fillId="0" borderId="40" xfId="0" applyFont="1" applyBorder="1" applyAlignment="1">
      <alignment horizontal="left" vertical="center" wrapText="1" readingOrder="1"/>
    </xf>
    <xf numFmtId="0" fontId="22" fillId="11" borderId="55" xfId="0" applyFont="1" applyFill="1" applyBorder="1" applyAlignment="1">
      <alignment horizontal="center" vertical="center" wrapText="1"/>
    </xf>
    <xf numFmtId="0" fontId="22" fillId="15" borderId="55" xfId="0" applyFont="1" applyFill="1" applyBorder="1" applyAlignment="1">
      <alignment horizontal="center" vertical="center" wrapText="1"/>
    </xf>
    <xf numFmtId="0" fontId="22" fillId="24" borderId="55" xfId="0" applyFont="1" applyFill="1" applyBorder="1" applyAlignment="1">
      <alignment horizontal="center" vertical="center" wrapText="1"/>
    </xf>
    <xf numFmtId="0" fontId="22" fillId="22" borderId="55" xfId="0" applyFont="1" applyFill="1" applyBorder="1" applyAlignment="1">
      <alignment horizontal="center" vertical="center" wrapText="1"/>
    </xf>
    <xf numFmtId="0" fontId="22" fillId="32" borderId="55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39" fillId="21" borderId="12" xfId="0" applyFont="1" applyFill="1" applyBorder="1" applyAlignment="1">
      <alignment horizontal="center" vertical="center"/>
    </xf>
    <xf numFmtId="0" fontId="39" fillId="21" borderId="10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 readingOrder="1"/>
    </xf>
    <xf numFmtId="0" fontId="21" fillId="34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2" fillId="28" borderId="48" xfId="0" applyFont="1" applyFill="1" applyBorder="1" applyAlignment="1">
      <alignment horizontal="center" vertical="center"/>
    </xf>
    <xf numFmtId="0" fontId="22" fillId="28" borderId="49" xfId="0" applyFont="1" applyFill="1" applyBorder="1" applyAlignment="1">
      <alignment horizontal="center" vertical="center"/>
    </xf>
    <xf numFmtId="0" fontId="22" fillId="28" borderId="5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34" fillId="34" borderId="43" xfId="0" applyFont="1" applyFill="1" applyBorder="1" applyAlignment="1">
      <alignment horizontal="center" vertical="center" wrapText="1" readingOrder="1"/>
    </xf>
    <xf numFmtId="0" fontId="37" fillId="34" borderId="24" xfId="0" applyFont="1" applyFill="1" applyBorder="1" applyAlignment="1">
      <alignment horizontal="center" vertical="center" wrapText="1" readingOrder="1"/>
    </xf>
    <xf numFmtId="0" fontId="37" fillId="34" borderId="11" xfId="0" applyFont="1" applyFill="1" applyBorder="1" applyAlignment="1">
      <alignment horizontal="center" vertical="center" wrapText="1" readingOrder="1"/>
    </xf>
    <xf numFmtId="0" fontId="39" fillId="21" borderId="46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28" borderId="12" xfId="0" applyFont="1" applyFill="1" applyBorder="1" applyAlignment="1">
      <alignment horizontal="center"/>
    </xf>
    <xf numFmtId="0" fontId="21" fillId="28" borderId="10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center"/>
    </xf>
    <xf numFmtId="0" fontId="22" fillId="28" borderId="43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/>
    </xf>
    <xf numFmtId="0" fontId="22" fillId="28" borderId="47" xfId="0" applyFont="1" applyFill="1" applyBorder="1" applyAlignment="1">
      <alignment horizontal="center" vertical="center"/>
    </xf>
    <xf numFmtId="0" fontId="39" fillId="28" borderId="43" xfId="0" applyFont="1" applyFill="1" applyBorder="1" applyAlignment="1">
      <alignment horizontal="center" vertical="center"/>
    </xf>
    <xf numFmtId="0" fontId="39" fillId="28" borderId="24" xfId="0" applyFont="1" applyFill="1" applyBorder="1" applyAlignment="1">
      <alignment horizontal="center" vertical="center"/>
    </xf>
    <xf numFmtId="0" fontId="39" fillId="28" borderId="47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/>
    <xf numFmtId="0" fontId="38" fillId="34" borderId="12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20" fillId="31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0" fillId="28" borderId="54" xfId="0" applyFont="1" applyFill="1" applyBorder="1" applyAlignment="1">
      <alignment horizontal="center"/>
    </xf>
    <xf numFmtId="0" fontId="20" fillId="28" borderId="53" xfId="0" applyFont="1" applyFill="1" applyBorder="1" applyAlignment="1">
      <alignment horizontal="center"/>
    </xf>
    <xf numFmtId="0" fontId="20" fillId="28" borderId="48" xfId="0" applyFont="1" applyFill="1" applyBorder="1" applyAlignment="1">
      <alignment horizontal="center" vertical="center"/>
    </xf>
    <xf numFmtId="0" fontId="20" fillId="28" borderId="49" xfId="0" applyFont="1" applyFill="1" applyBorder="1" applyAlignment="1">
      <alignment horizontal="center" vertical="center"/>
    </xf>
    <xf numFmtId="0" fontId="20" fillId="28" borderId="50" xfId="0" applyFont="1" applyFill="1" applyBorder="1" applyAlignment="1">
      <alignment horizontal="center" vertical="center"/>
    </xf>
    <xf numFmtId="0" fontId="39" fillId="21" borderId="22" xfId="0" applyFont="1" applyFill="1" applyBorder="1" applyAlignment="1">
      <alignment horizontal="center" vertical="center"/>
    </xf>
    <xf numFmtId="0" fontId="39" fillId="21" borderId="24" xfId="0" applyFont="1" applyFill="1" applyBorder="1" applyAlignment="1">
      <alignment horizontal="center" vertical="center"/>
    </xf>
    <xf numFmtId="0" fontId="39" fillId="21" borderId="5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5" xfId="0" applyNumberFormat="1" applyFont="1" applyBorder="1" applyAlignment="1">
      <alignment horizontal="center" vertical="center"/>
    </xf>
    <xf numFmtId="0" fontId="38" fillId="34" borderId="4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>
      <alignment horizontal="center" vertical="center" wrapText="1"/>
    </xf>
    <xf numFmtId="0" fontId="22" fillId="22" borderId="23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 readingOrder="1"/>
    </xf>
    <xf numFmtId="0" fontId="31" fillId="0" borderId="40" xfId="0" applyFont="1" applyFill="1" applyBorder="1" applyAlignment="1">
      <alignment vertical="center" wrapText="1" readingOrder="1"/>
    </xf>
    <xf numFmtId="0" fontId="19" fillId="35" borderId="0" xfId="0" applyFont="1" applyFill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center" vertical="center" readingOrder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readingOrder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readingOrder="1"/>
    </xf>
    <xf numFmtId="0" fontId="20" fillId="0" borderId="40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 readingOrder="1"/>
    </xf>
    <xf numFmtId="0" fontId="20" fillId="0" borderId="4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/>
    <xf numFmtId="0" fontId="20" fillId="28" borderId="43" xfId="0" applyFont="1" applyFill="1" applyBorder="1" applyAlignment="1">
      <alignment horizontal="center" vertical="center"/>
    </xf>
    <xf numFmtId="0" fontId="20" fillId="28" borderId="24" xfId="0" applyFont="1" applyFill="1" applyBorder="1" applyAlignment="1">
      <alignment horizontal="center" vertical="center"/>
    </xf>
    <xf numFmtId="0" fontId="20" fillId="28" borderId="47" xfId="0" applyFont="1" applyFill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89"/>
  <sheetViews>
    <sheetView tabSelected="1" topLeftCell="A61" zoomScale="70" zoomScaleNormal="70" zoomScaleSheetLayoutView="150" workbookViewId="0">
      <selection activeCell="AA4" sqref="AA4"/>
    </sheetView>
  </sheetViews>
  <sheetFormatPr defaultColWidth="9.1796875" defaultRowHeight="14.5"/>
  <cols>
    <col min="1" max="1" width="4.453125" style="48" customWidth="1"/>
    <col min="2" max="2" width="32.1796875" style="3" customWidth="1"/>
    <col min="3" max="3" width="7.08984375" style="4" customWidth="1"/>
    <col min="4" max="4" width="7.6328125" style="2" customWidth="1"/>
    <col min="5" max="5" width="6.6328125" style="2" customWidth="1"/>
    <col min="6" max="35" width="4.453125" style="2" customWidth="1"/>
    <col min="36" max="36" width="10.453125" style="2" customWidth="1"/>
    <col min="37" max="37" width="8.453125" style="2" customWidth="1"/>
    <col min="38" max="16384" width="9.1796875" style="1"/>
  </cols>
  <sheetData>
    <row r="2" spans="1:38" ht="15.5">
      <c r="A2" s="258" t="s">
        <v>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</row>
    <row r="3" spans="1:38" ht="15.5">
      <c r="B3" s="13" t="s">
        <v>22</v>
      </c>
      <c r="C3" s="14"/>
      <c r="D3" s="15"/>
      <c r="E3" s="15"/>
      <c r="F3" s="15"/>
      <c r="G3" s="15"/>
      <c r="H3" s="15"/>
      <c r="I3" s="15"/>
      <c r="J3" s="15"/>
      <c r="K3" s="15"/>
    </row>
    <row r="4" spans="1:38" s="327" customFormat="1" ht="32" customHeight="1">
      <c r="A4" s="324"/>
      <c r="B4" s="325" t="s">
        <v>121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2" t="s">
        <v>46</v>
      </c>
      <c r="AG4" s="323"/>
      <c r="AH4" s="323"/>
      <c r="AI4" s="323"/>
      <c r="AJ4" s="323"/>
      <c r="AK4" s="323"/>
    </row>
    <row r="5" spans="1:38" ht="15" thickBot="1">
      <c r="B5" s="3" t="s">
        <v>25</v>
      </c>
      <c r="E5" s="10"/>
    </row>
    <row r="6" spans="1:38" ht="15" customHeight="1">
      <c r="A6" s="259"/>
      <c r="B6" s="260"/>
      <c r="C6" s="260"/>
      <c r="D6" s="260"/>
      <c r="E6" s="260"/>
      <c r="F6" s="261" t="s">
        <v>0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2"/>
    </row>
    <row r="7" spans="1:38" ht="15" customHeight="1">
      <c r="A7" s="267" t="s">
        <v>1</v>
      </c>
      <c r="B7" s="211" t="s">
        <v>24</v>
      </c>
      <c r="C7" s="240" t="s">
        <v>23</v>
      </c>
      <c r="D7" s="240"/>
      <c r="E7" s="240"/>
      <c r="F7" s="241" t="s">
        <v>2</v>
      </c>
      <c r="G7" s="241"/>
      <c r="H7" s="241"/>
      <c r="I7" s="241"/>
      <c r="J7" s="241"/>
      <c r="K7" s="241"/>
      <c r="L7" s="241"/>
      <c r="M7" s="241"/>
      <c r="N7" s="241"/>
      <c r="O7" s="241"/>
      <c r="P7" s="263" t="s">
        <v>3</v>
      </c>
      <c r="Q7" s="263"/>
      <c r="R7" s="263"/>
      <c r="S7" s="263"/>
      <c r="T7" s="263"/>
      <c r="U7" s="263"/>
      <c r="V7" s="263"/>
      <c r="W7" s="263"/>
      <c r="X7" s="263"/>
      <c r="Y7" s="263"/>
      <c r="Z7" s="264" t="s">
        <v>4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11" t="s">
        <v>5</v>
      </c>
      <c r="AK7" s="265" t="s">
        <v>6</v>
      </c>
    </row>
    <row r="8" spans="1:38" s="5" customFormat="1" ht="15" customHeight="1">
      <c r="A8" s="267"/>
      <c r="B8" s="211"/>
      <c r="C8" s="240"/>
      <c r="D8" s="240"/>
      <c r="E8" s="240"/>
      <c r="F8" s="241" t="s">
        <v>7</v>
      </c>
      <c r="G8" s="241"/>
      <c r="H8" s="241"/>
      <c r="I8" s="241"/>
      <c r="J8" s="241"/>
      <c r="K8" s="268" t="s">
        <v>8</v>
      </c>
      <c r="L8" s="268"/>
      <c r="M8" s="268"/>
      <c r="N8" s="268"/>
      <c r="O8" s="268"/>
      <c r="P8" s="263" t="s">
        <v>9</v>
      </c>
      <c r="Q8" s="263"/>
      <c r="R8" s="263"/>
      <c r="S8" s="263"/>
      <c r="T8" s="263"/>
      <c r="U8" s="269" t="s">
        <v>10</v>
      </c>
      <c r="V8" s="269"/>
      <c r="W8" s="269"/>
      <c r="X8" s="269"/>
      <c r="Y8" s="269"/>
      <c r="Z8" s="266" t="s">
        <v>11</v>
      </c>
      <c r="AA8" s="266"/>
      <c r="AB8" s="266"/>
      <c r="AC8" s="266"/>
      <c r="AD8" s="266"/>
      <c r="AE8" s="264" t="s">
        <v>12</v>
      </c>
      <c r="AF8" s="264"/>
      <c r="AG8" s="264"/>
      <c r="AH8" s="264"/>
      <c r="AI8" s="264"/>
      <c r="AJ8" s="211"/>
      <c r="AK8" s="265"/>
    </row>
    <row r="9" spans="1:38" s="5" customFormat="1" ht="31" customHeight="1">
      <c r="A9" s="267"/>
      <c r="B9" s="211"/>
      <c r="C9" s="49" t="s">
        <v>13</v>
      </c>
      <c r="D9" s="49" t="s">
        <v>20</v>
      </c>
      <c r="E9" s="49" t="s">
        <v>21</v>
      </c>
      <c r="F9" s="50" t="s">
        <v>14</v>
      </c>
      <c r="G9" s="50" t="s">
        <v>15</v>
      </c>
      <c r="H9" s="50" t="s">
        <v>16</v>
      </c>
      <c r="I9" s="50" t="s">
        <v>17</v>
      </c>
      <c r="J9" s="50" t="s">
        <v>18</v>
      </c>
      <c r="K9" s="51" t="s">
        <v>14</v>
      </c>
      <c r="L9" s="51" t="s">
        <v>15</v>
      </c>
      <c r="M9" s="51" t="s">
        <v>16</v>
      </c>
      <c r="N9" s="51" t="s">
        <v>17</v>
      </c>
      <c r="O9" s="51" t="s">
        <v>18</v>
      </c>
      <c r="P9" s="52" t="s">
        <v>14</v>
      </c>
      <c r="Q9" s="52" t="s">
        <v>15</v>
      </c>
      <c r="R9" s="52" t="s">
        <v>16</v>
      </c>
      <c r="S9" s="52" t="s">
        <v>17</v>
      </c>
      <c r="T9" s="52" t="s">
        <v>18</v>
      </c>
      <c r="U9" s="53" t="s">
        <v>14</v>
      </c>
      <c r="V9" s="53" t="s">
        <v>15</v>
      </c>
      <c r="W9" s="53" t="s">
        <v>16</v>
      </c>
      <c r="X9" s="53" t="s">
        <v>17</v>
      </c>
      <c r="Y9" s="53" t="s">
        <v>18</v>
      </c>
      <c r="Z9" s="54" t="s">
        <v>14</v>
      </c>
      <c r="AA9" s="54" t="s">
        <v>15</v>
      </c>
      <c r="AB9" s="54" t="s">
        <v>16</v>
      </c>
      <c r="AC9" s="54" t="s">
        <v>17</v>
      </c>
      <c r="AD9" s="54" t="s">
        <v>18</v>
      </c>
      <c r="AE9" s="55" t="s">
        <v>14</v>
      </c>
      <c r="AF9" s="55" t="s">
        <v>15</v>
      </c>
      <c r="AG9" s="55" t="s">
        <v>16</v>
      </c>
      <c r="AH9" s="55" t="s">
        <v>17</v>
      </c>
      <c r="AI9" s="55" t="s">
        <v>18</v>
      </c>
      <c r="AJ9" s="211"/>
      <c r="AK9" s="265"/>
    </row>
    <row r="10" spans="1:38" s="165" customFormat="1">
      <c r="A10" s="243" t="s">
        <v>31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</row>
    <row r="11" spans="1:38" s="5" customFormat="1" ht="21" customHeight="1">
      <c r="A11" s="70">
        <v>1</v>
      </c>
      <c r="B11" s="20" t="s">
        <v>19</v>
      </c>
      <c r="C11" s="21"/>
      <c r="D11" s="21">
        <v>3</v>
      </c>
      <c r="E11" s="22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/>
      <c r="Q11" s="25"/>
      <c r="R11" s="25">
        <v>30</v>
      </c>
      <c r="S11" s="25"/>
      <c r="T11" s="25"/>
      <c r="U11" s="71"/>
      <c r="V11" s="71"/>
      <c r="W11" s="71"/>
      <c r="X11" s="71"/>
      <c r="Y11" s="71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2">
        <f>F11+G11+H11+I11+K11+L11+N11+M11+P11+Q11+R11+S11+U11+V11+W11+X11+Z11+AA11+AB11+AC11+AE11+AF11+AG11+AH11</f>
        <v>30</v>
      </c>
      <c r="AK11" s="125">
        <f>J11+O11+T11+Y11+AD11+AI11</f>
        <v>0</v>
      </c>
    </row>
    <row r="12" spans="1:38" s="5" customFormat="1" ht="21" customHeight="1">
      <c r="A12" s="70">
        <v>2</v>
      </c>
      <c r="B12" s="20" t="s">
        <v>38</v>
      </c>
      <c r="C12" s="21">
        <v>3</v>
      </c>
      <c r="D12" s="21">
        <v>2</v>
      </c>
      <c r="E12" s="28"/>
      <c r="F12" s="29"/>
      <c r="G12" s="29"/>
      <c r="H12" s="29"/>
      <c r="I12" s="29"/>
      <c r="J12" s="29"/>
      <c r="K12" s="30"/>
      <c r="L12" s="30"/>
      <c r="M12" s="30">
        <v>60</v>
      </c>
      <c r="N12" s="30"/>
      <c r="O12" s="30">
        <v>4</v>
      </c>
      <c r="P12" s="31"/>
      <c r="Q12" s="31"/>
      <c r="R12" s="31">
        <v>60</v>
      </c>
      <c r="S12" s="31"/>
      <c r="T12" s="31">
        <v>4</v>
      </c>
      <c r="U12" s="71"/>
      <c r="V12" s="71"/>
      <c r="W12" s="71"/>
      <c r="X12" s="71"/>
      <c r="Y12" s="71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22">
        <f t="shared" ref="AJ12" si="0">F12+G12+H12+I12+K12+L12+N12+M12+P12+Q12+R12+S12+U12+V12+W12+X12+Z12+AA12+AB12+AC12+AE12+AF12+AG12+AH12</f>
        <v>120</v>
      </c>
      <c r="AK12" s="125">
        <f t="shared" ref="AK12:AK14" si="1">J12+O12+T12+Y12+AD12+AI12</f>
        <v>8</v>
      </c>
    </row>
    <row r="13" spans="1:38" s="5" customFormat="1" ht="21" customHeight="1">
      <c r="A13" s="70">
        <v>3</v>
      </c>
      <c r="B13" s="72" t="s">
        <v>96</v>
      </c>
      <c r="C13" s="21">
        <v>1</v>
      </c>
      <c r="D13" s="22"/>
      <c r="E13" s="22">
        <v>1</v>
      </c>
      <c r="F13" s="23">
        <v>30</v>
      </c>
      <c r="G13" s="23"/>
      <c r="H13" s="23"/>
      <c r="I13" s="23"/>
      <c r="J13" s="23">
        <v>2</v>
      </c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71"/>
      <c r="V13" s="71"/>
      <c r="W13" s="71"/>
      <c r="X13" s="71"/>
      <c r="Y13" s="71"/>
      <c r="Z13" s="26"/>
      <c r="AA13" s="26"/>
      <c r="AB13" s="26"/>
      <c r="AC13" s="26"/>
      <c r="AD13" s="26"/>
      <c r="AE13" s="27"/>
      <c r="AF13" s="27"/>
      <c r="AG13" s="27"/>
      <c r="AH13" s="27"/>
      <c r="AI13" s="27"/>
      <c r="AJ13" s="22">
        <f>F13+G13+H13+I13+K13+L13+N13+M13+P13+Q13+R13+S13+U13+V13+W13+X13+Z13+AA13+AB13+AC13+AE13+AF13+AG13+AH13</f>
        <v>30</v>
      </c>
      <c r="AK13" s="125">
        <f t="shared" si="1"/>
        <v>2</v>
      </c>
    </row>
    <row r="14" spans="1:38" s="5" customFormat="1" ht="21" customHeight="1">
      <c r="A14" s="70">
        <v>4</v>
      </c>
      <c r="B14" s="73" t="s">
        <v>33</v>
      </c>
      <c r="C14" s="21"/>
      <c r="D14" s="21">
        <v>6</v>
      </c>
      <c r="E14" s="22"/>
      <c r="F14" s="74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75"/>
      <c r="V14" s="75"/>
      <c r="W14" s="75"/>
      <c r="X14" s="75"/>
      <c r="Y14" s="75"/>
      <c r="Z14" s="26"/>
      <c r="AA14" s="26"/>
      <c r="AB14" s="26"/>
      <c r="AC14" s="26"/>
      <c r="AD14" s="26"/>
      <c r="AE14" s="27">
        <v>30</v>
      </c>
      <c r="AF14" s="27"/>
      <c r="AG14" s="27"/>
      <c r="AH14" s="27"/>
      <c r="AI14" s="27">
        <v>2</v>
      </c>
      <c r="AJ14" s="22">
        <f>F14+G14+H14+I14+K14+L14+N14+M14+P14+Q14+R14+S14+U14+V14+W14+X14+Z14+AA14+AB14+AC14+AE14+AF14+AG14+AH14</f>
        <v>30</v>
      </c>
      <c r="AK14" s="125">
        <f t="shared" si="1"/>
        <v>2</v>
      </c>
    </row>
    <row r="15" spans="1:38" s="5" customFormat="1" ht="21" customHeight="1">
      <c r="A15" s="70">
        <v>5</v>
      </c>
      <c r="B15" s="76" t="s">
        <v>26</v>
      </c>
      <c r="C15" s="21"/>
      <c r="D15" s="21"/>
      <c r="E15" s="22">
        <v>5.6</v>
      </c>
      <c r="F15" s="74"/>
      <c r="G15" s="23"/>
      <c r="H15" s="23"/>
      <c r="I15" s="23"/>
      <c r="J15" s="23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75"/>
      <c r="V15" s="75"/>
      <c r="W15" s="75"/>
      <c r="X15" s="75"/>
      <c r="Y15" s="75"/>
      <c r="Z15" s="26"/>
      <c r="AA15" s="26"/>
      <c r="AB15" s="26"/>
      <c r="AC15" s="26">
        <v>30</v>
      </c>
      <c r="AD15" s="26">
        <v>3</v>
      </c>
      <c r="AE15" s="27"/>
      <c r="AF15" s="27"/>
      <c r="AG15" s="27"/>
      <c r="AH15" s="27">
        <v>30</v>
      </c>
      <c r="AI15" s="27">
        <v>16</v>
      </c>
      <c r="AJ15" s="22">
        <v>60</v>
      </c>
      <c r="AK15" s="125">
        <f>SUM(AD15,AI15)</f>
        <v>19</v>
      </c>
      <c r="AL15" s="171"/>
    </row>
    <row r="16" spans="1:38" ht="21" customHeight="1">
      <c r="A16" s="229" t="s">
        <v>43</v>
      </c>
      <c r="B16" s="230"/>
      <c r="C16" s="230"/>
      <c r="D16" s="230"/>
      <c r="E16" s="230"/>
      <c r="F16" s="169">
        <f t="shared" ref="F16:AK16" si="2">SUM(F11:F15)</f>
        <v>30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2</v>
      </c>
      <c r="K16" s="169">
        <f t="shared" si="2"/>
        <v>0</v>
      </c>
      <c r="L16" s="169">
        <f t="shared" si="2"/>
        <v>0</v>
      </c>
      <c r="M16" s="169">
        <f t="shared" si="2"/>
        <v>60</v>
      </c>
      <c r="N16" s="169">
        <f t="shared" si="2"/>
        <v>0</v>
      </c>
      <c r="O16" s="169">
        <f t="shared" si="2"/>
        <v>4</v>
      </c>
      <c r="P16" s="169">
        <f t="shared" si="2"/>
        <v>0</v>
      </c>
      <c r="Q16" s="169">
        <f t="shared" si="2"/>
        <v>0</v>
      </c>
      <c r="R16" s="169">
        <f t="shared" si="2"/>
        <v>90</v>
      </c>
      <c r="S16" s="169">
        <f t="shared" si="2"/>
        <v>0</v>
      </c>
      <c r="T16" s="169">
        <f t="shared" si="2"/>
        <v>4</v>
      </c>
      <c r="U16" s="169">
        <f t="shared" si="2"/>
        <v>0</v>
      </c>
      <c r="V16" s="169">
        <f t="shared" si="2"/>
        <v>0</v>
      </c>
      <c r="W16" s="169">
        <f t="shared" si="2"/>
        <v>0</v>
      </c>
      <c r="X16" s="169">
        <f t="shared" si="2"/>
        <v>0</v>
      </c>
      <c r="Y16" s="169">
        <f t="shared" si="2"/>
        <v>0</v>
      </c>
      <c r="Z16" s="169">
        <f t="shared" si="2"/>
        <v>0</v>
      </c>
      <c r="AA16" s="169">
        <f t="shared" si="2"/>
        <v>0</v>
      </c>
      <c r="AB16" s="169">
        <f t="shared" si="2"/>
        <v>0</v>
      </c>
      <c r="AC16" s="169">
        <f t="shared" si="2"/>
        <v>30</v>
      </c>
      <c r="AD16" s="169">
        <f t="shared" si="2"/>
        <v>3</v>
      </c>
      <c r="AE16" s="169">
        <f t="shared" si="2"/>
        <v>30</v>
      </c>
      <c r="AF16" s="169">
        <f t="shared" si="2"/>
        <v>0</v>
      </c>
      <c r="AG16" s="169">
        <f t="shared" si="2"/>
        <v>0</v>
      </c>
      <c r="AH16" s="169">
        <f t="shared" si="2"/>
        <v>30</v>
      </c>
      <c r="AI16" s="169">
        <f t="shared" si="2"/>
        <v>18</v>
      </c>
      <c r="AJ16" s="169">
        <f t="shared" si="2"/>
        <v>270</v>
      </c>
      <c r="AK16" s="170">
        <f t="shared" si="2"/>
        <v>31</v>
      </c>
    </row>
    <row r="17" spans="1:40" s="164" customFormat="1" ht="21" customHeight="1">
      <c r="A17" s="246" t="s">
        <v>40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8"/>
    </row>
    <row r="18" spans="1:40" ht="26" customHeight="1">
      <c r="A18" s="179">
        <v>6</v>
      </c>
      <c r="B18" s="178" t="s">
        <v>110</v>
      </c>
      <c r="C18" s="22" t="s">
        <v>28</v>
      </c>
      <c r="D18" s="22" t="s">
        <v>29</v>
      </c>
      <c r="E18" s="22"/>
      <c r="F18" s="37"/>
      <c r="G18" s="37"/>
      <c r="H18" s="37">
        <v>120</v>
      </c>
      <c r="I18" s="37"/>
      <c r="J18" s="37">
        <v>5</v>
      </c>
      <c r="K18" s="38"/>
      <c r="L18" s="38"/>
      <c r="M18" s="38">
        <v>120</v>
      </c>
      <c r="N18" s="38"/>
      <c r="O18" s="38">
        <v>7</v>
      </c>
      <c r="P18" s="39"/>
      <c r="Q18" s="39"/>
      <c r="R18" s="39">
        <v>90</v>
      </c>
      <c r="S18" s="39"/>
      <c r="T18" s="39">
        <v>3</v>
      </c>
      <c r="U18" s="36"/>
      <c r="V18" s="36"/>
      <c r="W18" s="36">
        <v>90</v>
      </c>
      <c r="X18" s="36"/>
      <c r="Y18" s="36">
        <v>5</v>
      </c>
      <c r="Z18" s="40"/>
      <c r="AA18" s="40"/>
      <c r="AB18" s="40">
        <v>60</v>
      </c>
      <c r="AC18" s="40"/>
      <c r="AD18" s="40">
        <v>7</v>
      </c>
      <c r="AE18" s="41"/>
      <c r="AF18" s="41"/>
      <c r="AG18" s="41"/>
      <c r="AH18" s="41"/>
      <c r="AI18" s="41"/>
      <c r="AJ18" s="22">
        <f t="shared" ref="AJ18" si="3">F18+G18+H18+I18+K18+L18+N18+M18+P18+Q18+R18+S18+U18+V18+W18+X18+Z18+AA18+AB18+AC18+AE18+AF18+AG18+AH18</f>
        <v>480</v>
      </c>
      <c r="AK18" s="57">
        <f>J18+O18+T18+Y18+AD18</f>
        <v>27</v>
      </c>
      <c r="AL18" s="162"/>
      <c r="AM18" s="162"/>
      <c r="AN18" s="162"/>
    </row>
    <row r="19" spans="1:40" ht="28.5" customHeight="1">
      <c r="A19" s="303">
        <v>7</v>
      </c>
      <c r="B19" s="304" t="s">
        <v>109</v>
      </c>
      <c r="C19" s="77"/>
      <c r="D19" s="77">
        <v>3.4</v>
      </c>
      <c r="E19" s="77"/>
      <c r="F19" s="78"/>
      <c r="G19" s="78"/>
      <c r="H19" s="78"/>
      <c r="I19" s="78"/>
      <c r="J19" s="78"/>
      <c r="K19" s="79"/>
      <c r="L19" s="79"/>
      <c r="M19" s="79"/>
      <c r="N19" s="79"/>
      <c r="O19" s="79"/>
      <c r="P19" s="80"/>
      <c r="Q19" s="80"/>
      <c r="R19" s="80">
        <v>30</v>
      </c>
      <c r="S19" s="80"/>
      <c r="T19" s="80">
        <v>1</v>
      </c>
      <c r="U19" s="71"/>
      <c r="V19" s="71"/>
      <c r="W19" s="71">
        <v>30</v>
      </c>
      <c r="X19" s="71"/>
      <c r="Y19" s="71">
        <v>2</v>
      </c>
      <c r="Z19" s="81"/>
      <c r="AA19" s="81"/>
      <c r="AB19" s="81"/>
      <c r="AC19" s="81"/>
      <c r="AD19" s="81"/>
      <c r="AE19" s="82"/>
      <c r="AF19" s="82"/>
      <c r="AG19" s="82"/>
      <c r="AH19" s="82"/>
      <c r="AI19" s="82"/>
      <c r="AJ19" s="77">
        <v>60</v>
      </c>
      <c r="AK19" s="57">
        <f t="shared" ref="AK19:AK33" si="4">J19+O19+T19+Y19+AD19+AI19</f>
        <v>3</v>
      </c>
      <c r="AL19" s="115"/>
    </row>
    <row r="20" spans="1:40" ht="30" customHeight="1">
      <c r="A20" s="179">
        <v>8</v>
      </c>
      <c r="B20" s="305" t="s">
        <v>108</v>
      </c>
      <c r="C20" s="77"/>
      <c r="D20" s="77">
        <v>2.2999999999999998</v>
      </c>
      <c r="E20" s="92"/>
      <c r="F20" s="93"/>
      <c r="G20" s="94"/>
      <c r="H20" s="94"/>
      <c r="I20" s="94"/>
      <c r="J20" s="95"/>
      <c r="K20" s="96"/>
      <c r="L20" s="79"/>
      <c r="M20" s="79"/>
      <c r="N20" s="79"/>
      <c r="O20" s="79"/>
      <c r="P20" s="80"/>
      <c r="Q20" s="80"/>
      <c r="R20" s="80">
        <v>30</v>
      </c>
      <c r="S20" s="80"/>
      <c r="T20" s="80">
        <v>2</v>
      </c>
      <c r="U20" s="71"/>
      <c r="V20" s="71"/>
      <c r="W20" s="71"/>
      <c r="X20" s="71"/>
      <c r="Y20" s="71"/>
      <c r="Z20" s="81"/>
      <c r="AA20" s="81"/>
      <c r="AB20" s="81"/>
      <c r="AC20" s="81"/>
      <c r="AD20" s="81"/>
      <c r="AE20" s="82"/>
      <c r="AF20" s="82"/>
      <c r="AG20" s="82"/>
      <c r="AH20" s="82"/>
      <c r="AI20" s="82"/>
      <c r="AJ20" s="77">
        <v>30</v>
      </c>
      <c r="AK20" s="57">
        <f t="shared" si="4"/>
        <v>2</v>
      </c>
      <c r="AL20" s="115"/>
    </row>
    <row r="21" spans="1:40" ht="27" customHeight="1">
      <c r="A21" s="179">
        <v>9</v>
      </c>
      <c r="B21" s="306" t="s">
        <v>92</v>
      </c>
      <c r="C21" s="118"/>
      <c r="D21" s="118">
        <v>5</v>
      </c>
      <c r="E21" s="118"/>
      <c r="F21" s="119"/>
      <c r="G21" s="119"/>
      <c r="H21" s="119"/>
      <c r="I21" s="119"/>
      <c r="J21" s="119"/>
      <c r="K21" s="120"/>
      <c r="L21" s="120"/>
      <c r="M21" s="120"/>
      <c r="N21" s="120"/>
      <c r="O21" s="120"/>
      <c r="P21" s="121"/>
      <c r="Q21" s="121"/>
      <c r="R21" s="121"/>
      <c r="S21" s="121"/>
      <c r="T21" s="121"/>
      <c r="U21" s="122"/>
      <c r="V21" s="122"/>
      <c r="W21" s="122"/>
      <c r="X21" s="122"/>
      <c r="Y21" s="122"/>
      <c r="Z21" s="123"/>
      <c r="AA21" s="123"/>
      <c r="AB21" s="123">
        <v>30</v>
      </c>
      <c r="AC21" s="123"/>
      <c r="AD21" s="123">
        <v>2</v>
      </c>
      <c r="AE21" s="124"/>
      <c r="AF21" s="124"/>
      <c r="AG21" s="124"/>
      <c r="AH21" s="124"/>
      <c r="AI21" s="124"/>
      <c r="AJ21" s="125">
        <v>30</v>
      </c>
      <c r="AK21" s="57">
        <v>2</v>
      </c>
      <c r="AL21" s="115"/>
    </row>
    <row r="22" spans="1:40" ht="23" customHeight="1">
      <c r="A22" s="179">
        <v>10</v>
      </c>
      <c r="B22" s="178" t="s">
        <v>107</v>
      </c>
      <c r="C22" s="83"/>
      <c r="D22" s="84">
        <v>5</v>
      </c>
      <c r="E22" s="84"/>
      <c r="F22" s="78"/>
      <c r="G22" s="78"/>
      <c r="H22" s="78"/>
      <c r="I22" s="78"/>
      <c r="J22" s="78"/>
      <c r="K22" s="85"/>
      <c r="L22" s="85"/>
      <c r="M22" s="85"/>
      <c r="N22" s="85"/>
      <c r="O22" s="85"/>
      <c r="P22" s="86"/>
      <c r="Q22" s="86"/>
      <c r="R22" s="86"/>
      <c r="S22" s="86"/>
      <c r="T22" s="86"/>
      <c r="U22" s="75"/>
      <c r="V22" s="75"/>
      <c r="W22" s="75"/>
      <c r="X22" s="75"/>
      <c r="Y22" s="75"/>
      <c r="Z22" s="87"/>
      <c r="AA22" s="87"/>
      <c r="AB22" s="87">
        <v>30</v>
      </c>
      <c r="AC22" s="87"/>
      <c r="AD22" s="87">
        <v>2</v>
      </c>
      <c r="AE22" s="88"/>
      <c r="AF22" s="88"/>
      <c r="AG22" s="88"/>
      <c r="AH22" s="88"/>
      <c r="AI22" s="88"/>
      <c r="AJ22" s="77">
        <v>30</v>
      </c>
      <c r="AK22" s="57">
        <f t="shared" si="4"/>
        <v>2</v>
      </c>
      <c r="AL22" s="162"/>
      <c r="AM22" s="162"/>
    </row>
    <row r="23" spans="1:40" ht="23" customHeight="1">
      <c r="A23" s="221">
        <v>11</v>
      </c>
      <c r="B23" s="220" t="s">
        <v>106</v>
      </c>
      <c r="C23" s="22">
        <v>2</v>
      </c>
      <c r="D23" s="22"/>
      <c r="E23" s="22">
        <v>2</v>
      </c>
      <c r="F23" s="37"/>
      <c r="G23" s="37"/>
      <c r="H23" s="37"/>
      <c r="I23" s="37"/>
      <c r="J23" s="37"/>
      <c r="K23" s="38">
        <v>30</v>
      </c>
      <c r="L23" s="38"/>
      <c r="M23" s="38"/>
      <c r="N23" s="38"/>
      <c r="O23" s="38">
        <v>3</v>
      </c>
      <c r="P23" s="39"/>
      <c r="Q23" s="39"/>
      <c r="R23" s="39"/>
      <c r="S23" s="39"/>
      <c r="T23" s="39"/>
      <c r="U23" s="36"/>
      <c r="V23" s="36"/>
      <c r="W23" s="36"/>
      <c r="X23" s="36"/>
      <c r="Y23" s="36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22">
        <f t="shared" ref="AJ23:AJ27" si="5">F23+G23+H23+I23+K23+L23+N23+M23+P23+Q23+R23+S23+U23+V23+W23+X23+Z23+AA23+AB23+AC23+AE23+AF23+AG23+AH23</f>
        <v>30</v>
      </c>
      <c r="AK23" s="57">
        <f t="shared" si="4"/>
        <v>3</v>
      </c>
      <c r="AL23" s="162"/>
      <c r="AM23" s="162"/>
    </row>
    <row r="24" spans="1:40" ht="23" customHeight="1">
      <c r="A24" s="221"/>
      <c r="B24" s="220"/>
      <c r="C24" s="22"/>
      <c r="D24" s="22">
        <v>2</v>
      </c>
      <c r="E24" s="22"/>
      <c r="F24" s="37"/>
      <c r="G24" s="37"/>
      <c r="H24" s="37"/>
      <c r="I24" s="37"/>
      <c r="J24" s="37"/>
      <c r="K24" s="38"/>
      <c r="L24" s="38"/>
      <c r="M24" s="38">
        <v>30</v>
      </c>
      <c r="N24" s="38"/>
      <c r="O24" s="38">
        <v>2</v>
      </c>
      <c r="P24" s="39"/>
      <c r="Q24" s="39"/>
      <c r="R24" s="39"/>
      <c r="S24" s="39"/>
      <c r="T24" s="39"/>
      <c r="U24" s="36"/>
      <c r="V24" s="36"/>
      <c r="W24" s="36"/>
      <c r="X24" s="36"/>
      <c r="Y24" s="36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22">
        <f t="shared" si="5"/>
        <v>30</v>
      </c>
      <c r="AK24" s="57">
        <f t="shared" si="4"/>
        <v>2</v>
      </c>
      <c r="AL24" s="162"/>
      <c r="AM24" s="162"/>
    </row>
    <row r="25" spans="1:40" ht="27" customHeight="1">
      <c r="A25" s="307">
        <v>12</v>
      </c>
      <c r="B25" s="178" t="s">
        <v>89</v>
      </c>
      <c r="C25" s="83"/>
      <c r="D25" s="84">
        <v>5</v>
      </c>
      <c r="E25" s="84"/>
      <c r="F25" s="78"/>
      <c r="G25" s="78"/>
      <c r="H25" s="78"/>
      <c r="I25" s="78"/>
      <c r="J25" s="78"/>
      <c r="K25" s="85"/>
      <c r="L25" s="85"/>
      <c r="M25" s="85"/>
      <c r="N25" s="85"/>
      <c r="O25" s="85"/>
      <c r="P25" s="86"/>
      <c r="Q25" s="86"/>
      <c r="R25" s="86"/>
      <c r="S25" s="86"/>
      <c r="T25" s="86"/>
      <c r="U25" s="75"/>
      <c r="V25" s="75"/>
      <c r="W25" s="75"/>
      <c r="X25" s="75"/>
      <c r="Y25" s="75"/>
      <c r="Z25" s="87"/>
      <c r="AA25" s="87">
        <v>30</v>
      </c>
      <c r="AB25" s="87"/>
      <c r="AC25" s="87"/>
      <c r="AD25" s="87">
        <v>2</v>
      </c>
      <c r="AE25" s="88"/>
      <c r="AF25" s="88"/>
      <c r="AG25" s="88"/>
      <c r="AH25" s="88"/>
      <c r="AI25" s="88"/>
      <c r="AJ25" s="77">
        <v>30</v>
      </c>
      <c r="AK25" s="57">
        <f t="shared" si="4"/>
        <v>2</v>
      </c>
      <c r="AL25" s="162"/>
      <c r="AM25" s="162"/>
    </row>
    <row r="26" spans="1:40" ht="23" customHeight="1">
      <c r="A26" s="179">
        <v>13</v>
      </c>
      <c r="B26" s="175" t="s">
        <v>88</v>
      </c>
      <c r="C26" s="125">
        <v>5</v>
      </c>
      <c r="D26" s="125">
        <v>5</v>
      </c>
      <c r="E26" s="125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8"/>
      <c r="Q26" s="128"/>
      <c r="R26" s="128"/>
      <c r="S26" s="128"/>
      <c r="T26" s="128"/>
      <c r="U26" s="129"/>
      <c r="V26" s="129"/>
      <c r="W26" s="129"/>
      <c r="X26" s="129"/>
      <c r="Y26" s="129"/>
      <c r="Z26" s="130"/>
      <c r="AA26" s="130"/>
      <c r="AB26" s="130">
        <v>30</v>
      </c>
      <c r="AC26" s="130"/>
      <c r="AD26" s="130">
        <v>4</v>
      </c>
      <c r="AE26" s="131"/>
      <c r="AF26" s="131"/>
      <c r="AG26" s="131"/>
      <c r="AH26" s="131"/>
      <c r="AI26" s="131"/>
      <c r="AJ26" s="125">
        <v>30</v>
      </c>
      <c r="AK26" s="57">
        <f t="shared" si="4"/>
        <v>4</v>
      </c>
    </row>
    <row r="27" spans="1:40" ht="23" customHeight="1">
      <c r="A27" s="179">
        <v>14</v>
      </c>
      <c r="B27" s="178" t="s">
        <v>87</v>
      </c>
      <c r="C27" s="22"/>
      <c r="D27" s="22">
        <v>3</v>
      </c>
      <c r="E27" s="22"/>
      <c r="F27" s="37"/>
      <c r="G27" s="37">
        <v>30</v>
      </c>
      <c r="H27" s="37"/>
      <c r="I27" s="37"/>
      <c r="J27" s="37">
        <v>3</v>
      </c>
      <c r="K27" s="38"/>
      <c r="L27" s="38"/>
      <c r="M27" s="38"/>
      <c r="N27" s="38"/>
      <c r="O27" s="38"/>
      <c r="P27" s="39"/>
      <c r="Q27" s="39"/>
      <c r="R27" s="39"/>
      <c r="S27" s="39"/>
      <c r="T27" s="39"/>
      <c r="U27" s="36"/>
      <c r="V27" s="36"/>
      <c r="W27" s="36"/>
      <c r="X27" s="36"/>
      <c r="Y27" s="36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22">
        <f t="shared" si="5"/>
        <v>30</v>
      </c>
      <c r="AK27" s="57">
        <f t="shared" si="4"/>
        <v>3</v>
      </c>
    </row>
    <row r="28" spans="1:40" ht="23" customHeight="1">
      <c r="A28" s="308">
        <v>15</v>
      </c>
      <c r="B28" s="222" t="s">
        <v>105</v>
      </c>
      <c r="C28" s="97">
        <v>1</v>
      </c>
      <c r="D28" s="77"/>
      <c r="E28" s="77">
        <v>1</v>
      </c>
      <c r="F28" s="91">
        <v>30</v>
      </c>
      <c r="G28" s="98"/>
      <c r="H28" s="91"/>
      <c r="I28" s="98"/>
      <c r="J28" s="91">
        <v>3</v>
      </c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71"/>
      <c r="V28" s="71"/>
      <c r="W28" s="71"/>
      <c r="X28" s="71"/>
      <c r="Y28" s="71"/>
      <c r="Z28" s="81"/>
      <c r="AA28" s="81"/>
      <c r="AB28" s="81"/>
      <c r="AC28" s="81"/>
      <c r="AD28" s="81"/>
      <c r="AE28" s="82"/>
      <c r="AF28" s="82"/>
      <c r="AG28" s="82"/>
      <c r="AH28" s="82"/>
      <c r="AI28" s="82"/>
      <c r="AJ28" s="77">
        <v>30</v>
      </c>
      <c r="AK28" s="57">
        <f t="shared" si="4"/>
        <v>3</v>
      </c>
    </row>
    <row r="29" spans="1:40" ht="23" customHeight="1">
      <c r="A29" s="309"/>
      <c r="B29" s="223"/>
      <c r="C29" s="83"/>
      <c r="D29" s="84">
        <v>1</v>
      </c>
      <c r="E29" s="84"/>
      <c r="F29" s="23"/>
      <c r="G29" s="23"/>
      <c r="H29" s="23">
        <v>30</v>
      </c>
      <c r="I29" s="23"/>
      <c r="J29" s="23">
        <v>2</v>
      </c>
      <c r="K29" s="85"/>
      <c r="L29" s="85"/>
      <c r="M29" s="85"/>
      <c r="N29" s="85"/>
      <c r="O29" s="85"/>
      <c r="P29" s="86"/>
      <c r="Q29" s="86"/>
      <c r="R29" s="86"/>
      <c r="S29" s="86"/>
      <c r="T29" s="86"/>
      <c r="U29" s="75"/>
      <c r="V29" s="75"/>
      <c r="W29" s="75"/>
      <c r="X29" s="75"/>
      <c r="Y29" s="75"/>
      <c r="Z29" s="87"/>
      <c r="AA29" s="87"/>
      <c r="AB29" s="87"/>
      <c r="AC29" s="87"/>
      <c r="AD29" s="87"/>
      <c r="AE29" s="88"/>
      <c r="AF29" s="88"/>
      <c r="AG29" s="88"/>
      <c r="AH29" s="88"/>
      <c r="AI29" s="88"/>
      <c r="AJ29" s="77">
        <v>30</v>
      </c>
      <c r="AK29" s="57">
        <f t="shared" si="4"/>
        <v>2</v>
      </c>
    </row>
    <row r="30" spans="1:40" ht="26" customHeight="1">
      <c r="A30" s="307">
        <v>16</v>
      </c>
      <c r="B30" s="100" t="s">
        <v>104</v>
      </c>
      <c r="C30" s="21"/>
      <c r="D30" s="21">
        <v>2</v>
      </c>
      <c r="E30" s="22"/>
      <c r="F30" s="23"/>
      <c r="G30" s="23"/>
      <c r="H30" s="23"/>
      <c r="I30" s="23"/>
      <c r="J30" s="23"/>
      <c r="K30" s="24"/>
      <c r="L30" s="24"/>
      <c r="M30" s="24">
        <v>30</v>
      </c>
      <c r="N30" s="24"/>
      <c r="O30" s="24">
        <v>3</v>
      </c>
      <c r="P30" s="25"/>
      <c r="Q30" s="25"/>
      <c r="R30" s="25"/>
      <c r="S30" s="25"/>
      <c r="T30" s="25"/>
      <c r="U30" s="75"/>
      <c r="V30" s="75"/>
      <c r="W30" s="75"/>
      <c r="X30" s="75"/>
      <c r="Y30" s="75"/>
      <c r="Z30" s="26"/>
      <c r="AA30" s="26"/>
      <c r="AB30" s="26"/>
      <c r="AC30" s="26"/>
      <c r="AD30" s="26"/>
      <c r="AE30" s="27"/>
      <c r="AF30" s="27"/>
      <c r="AG30" s="27"/>
      <c r="AH30" s="27"/>
      <c r="AI30" s="27"/>
      <c r="AJ30" s="22">
        <f>F30+G30+H30+I30+K30+L30+N30+M30+P30+Q30+R30+S30+U30+V30+W30+X30+Z30+AA30+AB30+AC30+AE30+AF30+AG30+AH30</f>
        <v>30</v>
      </c>
      <c r="AK30" s="57">
        <f t="shared" si="4"/>
        <v>3</v>
      </c>
    </row>
    <row r="31" spans="1:40" ht="23" customHeight="1">
      <c r="A31" s="307">
        <v>17</v>
      </c>
      <c r="B31" s="310" t="s">
        <v>103</v>
      </c>
      <c r="C31" s="21"/>
      <c r="D31" s="21">
        <v>2</v>
      </c>
      <c r="E31" s="22"/>
      <c r="F31" s="89"/>
      <c r="G31" s="89"/>
      <c r="H31" s="89"/>
      <c r="I31" s="89"/>
      <c r="J31" s="89"/>
      <c r="K31" s="85"/>
      <c r="L31" s="85">
        <v>30</v>
      </c>
      <c r="M31" s="85"/>
      <c r="N31" s="85"/>
      <c r="O31" s="85">
        <v>3</v>
      </c>
      <c r="P31" s="25"/>
      <c r="Q31" s="25"/>
      <c r="R31" s="25"/>
      <c r="S31" s="25"/>
      <c r="T31" s="25"/>
      <c r="U31" s="75"/>
      <c r="V31" s="75"/>
      <c r="W31" s="75"/>
      <c r="X31" s="75"/>
      <c r="Y31" s="75"/>
      <c r="Z31" s="26"/>
      <c r="AA31" s="26"/>
      <c r="AB31" s="26"/>
      <c r="AC31" s="26"/>
      <c r="AD31" s="26"/>
      <c r="AE31" s="27"/>
      <c r="AF31" s="27"/>
      <c r="AG31" s="27"/>
      <c r="AH31" s="27"/>
      <c r="AI31" s="27"/>
      <c r="AJ31" s="22">
        <v>30</v>
      </c>
      <c r="AK31" s="57">
        <f t="shared" si="4"/>
        <v>3</v>
      </c>
    </row>
    <row r="32" spans="1:40" ht="21" customHeight="1">
      <c r="A32" s="311">
        <v>18</v>
      </c>
      <c r="B32" s="222" t="s">
        <v>85</v>
      </c>
      <c r="C32" s="101">
        <v>3</v>
      </c>
      <c r="D32" s="21"/>
      <c r="E32" s="90">
        <v>3</v>
      </c>
      <c r="F32" s="89"/>
      <c r="G32" s="89"/>
      <c r="H32" s="89"/>
      <c r="I32" s="89"/>
      <c r="J32" s="89"/>
      <c r="K32" s="85"/>
      <c r="L32" s="85"/>
      <c r="M32" s="85"/>
      <c r="N32" s="85"/>
      <c r="O32" s="85"/>
      <c r="P32" s="102">
        <v>30</v>
      </c>
      <c r="Q32" s="25"/>
      <c r="R32" s="102"/>
      <c r="S32" s="25"/>
      <c r="T32" s="102">
        <v>3</v>
      </c>
      <c r="U32" s="75"/>
      <c r="V32" s="75"/>
      <c r="W32" s="75"/>
      <c r="X32" s="75"/>
      <c r="Y32" s="75"/>
      <c r="Z32" s="103"/>
      <c r="AA32" s="26"/>
      <c r="AB32" s="103"/>
      <c r="AC32" s="26"/>
      <c r="AD32" s="103"/>
      <c r="AE32" s="27"/>
      <c r="AF32" s="104"/>
      <c r="AG32" s="27"/>
      <c r="AH32" s="104"/>
      <c r="AI32" s="27"/>
      <c r="AJ32" s="90">
        <v>30</v>
      </c>
      <c r="AK32" s="57">
        <f t="shared" si="4"/>
        <v>3</v>
      </c>
      <c r="AL32" s="115"/>
    </row>
    <row r="33" spans="1:38" ht="21" customHeight="1">
      <c r="A33" s="312"/>
      <c r="B33" s="313"/>
      <c r="C33" s="105"/>
      <c r="D33" s="106">
        <v>2.2999999999999998</v>
      </c>
      <c r="E33" s="84"/>
      <c r="F33" s="89"/>
      <c r="G33" s="89"/>
      <c r="H33" s="89"/>
      <c r="I33" s="89"/>
      <c r="J33" s="89"/>
      <c r="K33" s="85"/>
      <c r="L33" s="85"/>
      <c r="M33" s="85">
        <v>30</v>
      </c>
      <c r="N33" s="85"/>
      <c r="O33" s="85">
        <v>2</v>
      </c>
      <c r="P33" s="86"/>
      <c r="Q33" s="107"/>
      <c r="R33" s="86">
        <v>30</v>
      </c>
      <c r="S33" s="107"/>
      <c r="T33" s="86">
        <v>2</v>
      </c>
      <c r="U33" s="75"/>
      <c r="V33" s="75"/>
      <c r="W33" s="75"/>
      <c r="X33" s="75"/>
      <c r="Y33" s="75"/>
      <c r="Z33" s="87"/>
      <c r="AA33" s="108"/>
      <c r="AB33" s="87"/>
      <c r="AC33" s="108"/>
      <c r="AD33" s="87"/>
      <c r="AE33" s="109"/>
      <c r="AF33" s="88"/>
      <c r="AG33" s="109"/>
      <c r="AH33" s="88"/>
      <c r="AI33" s="109"/>
      <c r="AJ33" s="110">
        <v>60</v>
      </c>
      <c r="AK33" s="57">
        <f t="shared" si="4"/>
        <v>4</v>
      </c>
      <c r="AL33" s="115"/>
    </row>
    <row r="34" spans="1:38" ht="21" customHeight="1">
      <c r="A34" s="229" t="s">
        <v>42</v>
      </c>
      <c r="B34" s="230"/>
      <c r="C34" s="230"/>
      <c r="D34" s="230"/>
      <c r="E34" s="230"/>
      <c r="F34" s="169">
        <f>SUM(F18:F33)</f>
        <v>30</v>
      </c>
      <c r="G34" s="169">
        <f t="shared" ref="G34:I34" si="6">SUM(G18:G33)</f>
        <v>30</v>
      </c>
      <c r="H34" s="169">
        <f t="shared" si="6"/>
        <v>150</v>
      </c>
      <c r="I34" s="169">
        <f t="shared" si="6"/>
        <v>0</v>
      </c>
      <c r="J34" s="169">
        <f>SUM(J18:J33)</f>
        <v>13</v>
      </c>
      <c r="K34" s="169">
        <f>SUM(K18:K33)</f>
        <v>30</v>
      </c>
      <c r="L34" s="169">
        <f t="shared" ref="L34:O34" si="7">SUM(L18:L33)</f>
        <v>30</v>
      </c>
      <c r="M34" s="169">
        <f t="shared" si="7"/>
        <v>210</v>
      </c>
      <c r="N34" s="169">
        <f t="shared" si="7"/>
        <v>0</v>
      </c>
      <c r="O34" s="169">
        <f t="shared" si="7"/>
        <v>20</v>
      </c>
      <c r="P34" s="169">
        <f>SUM(P18:P33)</f>
        <v>30</v>
      </c>
      <c r="Q34" s="169">
        <f t="shared" ref="Q34:AI34" si="8">SUM(Q18:Q33)</f>
        <v>0</v>
      </c>
      <c r="R34" s="169">
        <f t="shared" si="8"/>
        <v>180</v>
      </c>
      <c r="S34" s="169">
        <f t="shared" si="8"/>
        <v>0</v>
      </c>
      <c r="T34" s="169">
        <f t="shared" si="8"/>
        <v>11</v>
      </c>
      <c r="U34" s="169">
        <f t="shared" si="8"/>
        <v>0</v>
      </c>
      <c r="V34" s="169">
        <f t="shared" si="8"/>
        <v>0</v>
      </c>
      <c r="W34" s="169">
        <f t="shared" si="8"/>
        <v>120</v>
      </c>
      <c r="X34" s="169">
        <f t="shared" si="8"/>
        <v>0</v>
      </c>
      <c r="Y34" s="169">
        <f t="shared" si="8"/>
        <v>7</v>
      </c>
      <c r="Z34" s="169">
        <f t="shared" si="8"/>
        <v>0</v>
      </c>
      <c r="AA34" s="169">
        <f t="shared" si="8"/>
        <v>30</v>
      </c>
      <c r="AB34" s="169">
        <f t="shared" si="8"/>
        <v>150</v>
      </c>
      <c r="AC34" s="169">
        <f t="shared" si="8"/>
        <v>0</v>
      </c>
      <c r="AD34" s="169">
        <f t="shared" si="8"/>
        <v>17</v>
      </c>
      <c r="AE34" s="169">
        <f t="shared" si="8"/>
        <v>0</v>
      </c>
      <c r="AF34" s="169">
        <f t="shared" si="8"/>
        <v>0</v>
      </c>
      <c r="AG34" s="169">
        <f t="shared" si="8"/>
        <v>0</v>
      </c>
      <c r="AH34" s="169">
        <f t="shared" si="8"/>
        <v>0</v>
      </c>
      <c r="AI34" s="169">
        <f t="shared" si="8"/>
        <v>0</v>
      </c>
      <c r="AJ34" s="169">
        <f>SUM(AJ18:AJ33)</f>
        <v>990</v>
      </c>
      <c r="AK34" s="170">
        <f>SUM(AK18:AK33)</f>
        <v>68</v>
      </c>
    </row>
    <row r="35" spans="1:38" s="164" customFormat="1" ht="21" customHeight="1">
      <c r="A35" s="224" t="s">
        <v>60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6"/>
    </row>
    <row r="36" spans="1:38" ht="26" customHeight="1">
      <c r="A36" s="117">
        <v>19</v>
      </c>
      <c r="B36" s="111" t="s">
        <v>52</v>
      </c>
      <c r="C36" s="84"/>
      <c r="D36" s="84">
        <v>3</v>
      </c>
      <c r="E36" s="84"/>
      <c r="F36" s="89"/>
      <c r="G36" s="89"/>
      <c r="H36" s="89"/>
      <c r="I36" s="89"/>
      <c r="J36" s="89"/>
      <c r="K36" s="85"/>
      <c r="L36" s="85"/>
      <c r="M36" s="85"/>
      <c r="N36" s="85"/>
      <c r="O36" s="85"/>
      <c r="P36" s="86">
        <v>30</v>
      </c>
      <c r="Q36" s="86"/>
      <c r="R36" s="86"/>
      <c r="S36" s="86"/>
      <c r="T36" s="86">
        <v>2</v>
      </c>
      <c r="U36" s="75"/>
      <c r="V36" s="75"/>
      <c r="W36" s="75"/>
      <c r="X36" s="75"/>
      <c r="Y36" s="75"/>
      <c r="Z36" s="87"/>
      <c r="AA36" s="87"/>
      <c r="AB36" s="87"/>
      <c r="AC36" s="87"/>
      <c r="AD36" s="87"/>
      <c r="AE36" s="88"/>
      <c r="AF36" s="88"/>
      <c r="AG36" s="88"/>
      <c r="AH36" s="88"/>
      <c r="AI36" s="88"/>
      <c r="AJ36" s="84">
        <v>30</v>
      </c>
      <c r="AK36" s="84">
        <f>J36+O36+T36+Y36+AD36+AI36</f>
        <v>2</v>
      </c>
    </row>
    <row r="37" spans="1:38" ht="23" customHeight="1">
      <c r="A37" s="116">
        <v>20</v>
      </c>
      <c r="B37" s="111" t="s">
        <v>53</v>
      </c>
      <c r="C37" s="84">
        <v>4</v>
      </c>
      <c r="D37" s="84">
        <v>3</v>
      </c>
      <c r="E37" s="84"/>
      <c r="F37" s="89"/>
      <c r="G37" s="89"/>
      <c r="H37" s="89"/>
      <c r="I37" s="89"/>
      <c r="J37" s="89"/>
      <c r="K37" s="85"/>
      <c r="L37" s="85"/>
      <c r="M37" s="85"/>
      <c r="N37" s="85"/>
      <c r="O37" s="85"/>
      <c r="P37" s="86"/>
      <c r="Q37" s="86">
        <v>30</v>
      </c>
      <c r="R37" s="86"/>
      <c r="S37" s="112"/>
      <c r="T37" s="86">
        <v>2</v>
      </c>
      <c r="U37" s="75"/>
      <c r="V37" s="75"/>
      <c r="W37" s="75"/>
      <c r="X37" s="75"/>
      <c r="Y37" s="75"/>
      <c r="Z37" s="87"/>
      <c r="AA37" s="87"/>
      <c r="AB37" s="87"/>
      <c r="AC37" s="87"/>
      <c r="AD37" s="87"/>
      <c r="AE37" s="88"/>
      <c r="AF37" s="88"/>
      <c r="AG37" s="88"/>
      <c r="AH37" s="88"/>
      <c r="AI37" s="88"/>
      <c r="AJ37" s="84">
        <v>30</v>
      </c>
      <c r="AK37" s="84">
        <f t="shared" ref="AK37:AK39" si="9">J37+O37+T37+Y37+AD37+AI37</f>
        <v>2</v>
      </c>
    </row>
    <row r="38" spans="1:38" ht="23" customHeight="1">
      <c r="A38" s="99">
        <v>21</v>
      </c>
      <c r="B38" s="111" t="s">
        <v>54</v>
      </c>
      <c r="C38" s="84"/>
      <c r="D38" s="84">
        <v>4</v>
      </c>
      <c r="E38" s="84"/>
      <c r="F38" s="89"/>
      <c r="G38" s="89"/>
      <c r="H38" s="89"/>
      <c r="I38" s="89"/>
      <c r="J38" s="89"/>
      <c r="K38" s="85"/>
      <c r="L38" s="85"/>
      <c r="M38" s="85"/>
      <c r="N38" s="85"/>
      <c r="O38" s="85"/>
      <c r="P38" s="86"/>
      <c r="Q38" s="86"/>
      <c r="R38" s="86"/>
      <c r="S38" s="112"/>
      <c r="T38" s="112"/>
      <c r="U38" s="75">
        <v>30</v>
      </c>
      <c r="V38" s="75"/>
      <c r="W38" s="75"/>
      <c r="X38" s="75"/>
      <c r="Y38" s="75">
        <v>2</v>
      </c>
      <c r="Z38" s="87"/>
      <c r="AA38" s="87"/>
      <c r="AB38" s="87"/>
      <c r="AC38" s="87"/>
      <c r="AD38" s="87"/>
      <c r="AE38" s="88"/>
      <c r="AF38" s="88"/>
      <c r="AG38" s="88"/>
      <c r="AH38" s="88"/>
      <c r="AI38" s="88"/>
      <c r="AJ38" s="84">
        <f t="shared" ref="AJ38" si="10">SUM(F38:H38,K38:M38,P38:R38,U38:W38,AE38:AG38)</f>
        <v>30</v>
      </c>
      <c r="AK38" s="84">
        <f t="shared" si="9"/>
        <v>2</v>
      </c>
    </row>
    <row r="39" spans="1:38" ht="23" customHeight="1">
      <c r="A39" s="116">
        <v>22</v>
      </c>
      <c r="B39" s="111" t="s">
        <v>55</v>
      </c>
      <c r="C39" s="84"/>
      <c r="D39" s="84">
        <v>5</v>
      </c>
      <c r="E39" s="84"/>
      <c r="F39" s="89"/>
      <c r="G39" s="89"/>
      <c r="H39" s="89"/>
      <c r="I39" s="89"/>
      <c r="J39" s="89"/>
      <c r="K39" s="85"/>
      <c r="L39" s="85"/>
      <c r="M39" s="85"/>
      <c r="N39" s="85"/>
      <c r="O39" s="85"/>
      <c r="P39" s="86"/>
      <c r="Q39" s="86"/>
      <c r="R39" s="86"/>
      <c r="S39" s="86"/>
      <c r="T39" s="86"/>
      <c r="U39" s="75"/>
      <c r="V39" s="75"/>
      <c r="W39" s="75"/>
      <c r="X39" s="75"/>
      <c r="Y39" s="75"/>
      <c r="Z39" s="87"/>
      <c r="AA39" s="87">
        <v>30</v>
      </c>
      <c r="AB39" s="87"/>
      <c r="AC39" s="87"/>
      <c r="AD39" s="87">
        <v>3</v>
      </c>
      <c r="AE39" s="88"/>
      <c r="AF39" s="88"/>
      <c r="AG39" s="88"/>
      <c r="AH39" s="88"/>
      <c r="AI39" s="88"/>
      <c r="AJ39" s="84">
        <v>30</v>
      </c>
      <c r="AK39" s="84">
        <f t="shared" si="9"/>
        <v>3</v>
      </c>
    </row>
    <row r="40" spans="1:38" ht="21" customHeight="1">
      <c r="A40" s="229" t="s">
        <v>41</v>
      </c>
      <c r="B40" s="230"/>
      <c r="C40" s="230"/>
      <c r="D40" s="230"/>
      <c r="E40" s="230"/>
      <c r="F40" s="169">
        <f>SUM(F36:F39)</f>
        <v>0</v>
      </c>
      <c r="G40" s="169">
        <f t="shared" ref="G40:AK40" si="11">SUM(G36:G39)</f>
        <v>0</v>
      </c>
      <c r="H40" s="169">
        <f t="shared" si="11"/>
        <v>0</v>
      </c>
      <c r="I40" s="169">
        <f t="shared" si="11"/>
        <v>0</v>
      </c>
      <c r="J40" s="169">
        <f t="shared" si="11"/>
        <v>0</v>
      </c>
      <c r="K40" s="169">
        <f t="shared" si="11"/>
        <v>0</v>
      </c>
      <c r="L40" s="169">
        <f t="shared" si="11"/>
        <v>0</v>
      </c>
      <c r="M40" s="169">
        <f t="shared" si="11"/>
        <v>0</v>
      </c>
      <c r="N40" s="169">
        <f t="shared" si="11"/>
        <v>0</v>
      </c>
      <c r="O40" s="169">
        <f t="shared" si="11"/>
        <v>0</v>
      </c>
      <c r="P40" s="169">
        <f t="shared" si="11"/>
        <v>30</v>
      </c>
      <c r="Q40" s="169">
        <f t="shared" si="11"/>
        <v>30</v>
      </c>
      <c r="R40" s="169">
        <f t="shared" si="11"/>
        <v>0</v>
      </c>
      <c r="S40" s="169">
        <f t="shared" si="11"/>
        <v>0</v>
      </c>
      <c r="T40" s="169">
        <f t="shared" si="11"/>
        <v>4</v>
      </c>
      <c r="U40" s="169">
        <f t="shared" si="11"/>
        <v>30</v>
      </c>
      <c r="V40" s="169">
        <f t="shared" si="11"/>
        <v>0</v>
      </c>
      <c r="W40" s="169">
        <f t="shared" si="11"/>
        <v>0</v>
      </c>
      <c r="X40" s="169">
        <f t="shared" si="11"/>
        <v>0</v>
      </c>
      <c r="Y40" s="169">
        <f t="shared" si="11"/>
        <v>2</v>
      </c>
      <c r="Z40" s="169">
        <f t="shared" si="11"/>
        <v>0</v>
      </c>
      <c r="AA40" s="169">
        <f t="shared" si="11"/>
        <v>30</v>
      </c>
      <c r="AB40" s="169">
        <f t="shared" si="11"/>
        <v>0</v>
      </c>
      <c r="AC40" s="169">
        <f t="shared" si="11"/>
        <v>0</v>
      </c>
      <c r="AD40" s="169">
        <f t="shared" si="11"/>
        <v>3</v>
      </c>
      <c r="AE40" s="169">
        <f t="shared" si="11"/>
        <v>0</v>
      </c>
      <c r="AF40" s="169">
        <f t="shared" si="11"/>
        <v>0</v>
      </c>
      <c r="AG40" s="169">
        <f t="shared" si="11"/>
        <v>0</v>
      </c>
      <c r="AH40" s="169">
        <f t="shared" si="11"/>
        <v>0</v>
      </c>
      <c r="AI40" s="169">
        <f t="shared" si="11"/>
        <v>0</v>
      </c>
      <c r="AJ40" s="169">
        <f t="shared" si="11"/>
        <v>120</v>
      </c>
      <c r="AK40" s="169">
        <f t="shared" si="11"/>
        <v>9</v>
      </c>
    </row>
    <row r="41" spans="1:38" ht="21" customHeight="1">
      <c r="A41" s="227" t="s">
        <v>59</v>
      </c>
      <c r="B41" s="228"/>
      <c r="C41" s="228"/>
      <c r="D41" s="228"/>
      <c r="E41" s="228"/>
      <c r="F41" s="44">
        <f>SUM(F16,F34,F40)</f>
        <v>60</v>
      </c>
      <c r="G41" s="44">
        <f t="shared" ref="G41:AI41" si="12">SUM(G16,G34,G40)</f>
        <v>30</v>
      </c>
      <c r="H41" s="44">
        <f t="shared" si="12"/>
        <v>150</v>
      </c>
      <c r="I41" s="44">
        <f t="shared" si="12"/>
        <v>0</v>
      </c>
      <c r="J41" s="44">
        <f t="shared" si="12"/>
        <v>15</v>
      </c>
      <c r="K41" s="44">
        <f t="shared" si="12"/>
        <v>30</v>
      </c>
      <c r="L41" s="44">
        <f t="shared" si="12"/>
        <v>30</v>
      </c>
      <c r="M41" s="44">
        <f t="shared" si="12"/>
        <v>270</v>
      </c>
      <c r="N41" s="44">
        <f t="shared" si="12"/>
        <v>0</v>
      </c>
      <c r="O41" s="44">
        <f t="shared" si="12"/>
        <v>24</v>
      </c>
      <c r="P41" s="44">
        <f t="shared" si="12"/>
        <v>60</v>
      </c>
      <c r="Q41" s="44">
        <f t="shared" si="12"/>
        <v>30</v>
      </c>
      <c r="R41" s="44">
        <f t="shared" si="12"/>
        <v>270</v>
      </c>
      <c r="S41" s="44">
        <f t="shared" si="12"/>
        <v>0</v>
      </c>
      <c r="T41" s="44">
        <f t="shared" si="12"/>
        <v>19</v>
      </c>
      <c r="U41" s="44">
        <f t="shared" si="12"/>
        <v>30</v>
      </c>
      <c r="V41" s="44">
        <f t="shared" si="12"/>
        <v>0</v>
      </c>
      <c r="W41" s="44">
        <f t="shared" si="12"/>
        <v>120</v>
      </c>
      <c r="X41" s="44">
        <f t="shared" si="12"/>
        <v>0</v>
      </c>
      <c r="Y41" s="44">
        <f t="shared" si="12"/>
        <v>9</v>
      </c>
      <c r="Z41" s="44">
        <f t="shared" si="12"/>
        <v>0</v>
      </c>
      <c r="AA41" s="44">
        <f t="shared" si="12"/>
        <v>60</v>
      </c>
      <c r="AB41" s="44">
        <f t="shared" si="12"/>
        <v>150</v>
      </c>
      <c r="AC41" s="44">
        <f t="shared" si="12"/>
        <v>30</v>
      </c>
      <c r="AD41" s="44">
        <f t="shared" si="12"/>
        <v>23</v>
      </c>
      <c r="AE41" s="44">
        <f t="shared" si="12"/>
        <v>30</v>
      </c>
      <c r="AF41" s="44">
        <f t="shared" si="12"/>
        <v>0</v>
      </c>
      <c r="AG41" s="44">
        <f t="shared" si="12"/>
        <v>0</v>
      </c>
      <c r="AH41" s="44">
        <f t="shared" si="12"/>
        <v>30</v>
      </c>
      <c r="AI41" s="44">
        <f t="shared" si="12"/>
        <v>18</v>
      </c>
      <c r="AJ41" s="44">
        <f>SUM(AJ16,AJ34,AJ40)</f>
        <v>1380</v>
      </c>
      <c r="AK41" s="44">
        <f>SUM(AK16,AK34,AK40)</f>
        <v>108</v>
      </c>
    </row>
    <row r="42" spans="1:38" ht="21" customHeight="1">
      <c r="A42" s="215" t="s">
        <v>61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7"/>
    </row>
    <row r="43" spans="1:38" s="147" customFormat="1" ht="21" customHeight="1">
      <c r="A43" s="249" t="s">
        <v>66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1"/>
    </row>
    <row r="44" spans="1:38" s="147" customFormat="1" ht="23" customHeight="1">
      <c r="A44" s="221">
        <v>23</v>
      </c>
      <c r="B44" s="220" t="s">
        <v>67</v>
      </c>
      <c r="C44" s="22">
        <v>3</v>
      </c>
      <c r="D44" s="22"/>
      <c r="E44" s="22" t="s">
        <v>58</v>
      </c>
      <c r="F44" s="37">
        <v>30</v>
      </c>
      <c r="G44" s="37"/>
      <c r="H44" s="37"/>
      <c r="I44" s="37"/>
      <c r="J44" s="37">
        <v>2</v>
      </c>
      <c r="K44" s="38">
        <v>15</v>
      </c>
      <c r="L44" s="38"/>
      <c r="M44" s="38"/>
      <c r="N44" s="38"/>
      <c r="O44" s="38">
        <v>1</v>
      </c>
      <c r="P44" s="39">
        <v>15</v>
      </c>
      <c r="Q44" s="39"/>
      <c r="R44" s="39"/>
      <c r="S44" s="39"/>
      <c r="T44" s="39">
        <v>3</v>
      </c>
      <c r="U44" s="36"/>
      <c r="V44" s="36"/>
      <c r="W44" s="36"/>
      <c r="X44" s="36"/>
      <c r="Y44" s="36"/>
      <c r="Z44" s="40"/>
      <c r="AA44" s="40"/>
      <c r="AB44" s="40"/>
      <c r="AC44" s="40"/>
      <c r="AD44" s="40"/>
      <c r="AE44" s="41"/>
      <c r="AF44" s="41"/>
      <c r="AG44" s="41"/>
      <c r="AH44" s="41"/>
      <c r="AI44" s="41"/>
      <c r="AJ44" s="22">
        <f t="shared" ref="AJ44:AJ45" si="13">F44+G44+H44+I44+K44+L44+N44+M44+P44+Q44+R44+S44+U44+V44+W44+X44+Z44+AA44+AB44+AC44+AE44+AF44+AG44+AH44</f>
        <v>60</v>
      </c>
      <c r="AK44" s="57">
        <f t="shared" ref="AK44:AK49" si="14">J44+O44+T44+Y44+AD44+AI44</f>
        <v>6</v>
      </c>
    </row>
    <row r="45" spans="1:38" s="147" customFormat="1" ht="23" customHeight="1">
      <c r="A45" s="221"/>
      <c r="B45" s="220"/>
      <c r="C45" s="22"/>
      <c r="D45" s="22" t="s">
        <v>58</v>
      </c>
      <c r="E45" s="22"/>
      <c r="F45" s="37"/>
      <c r="G45" s="37">
        <v>15</v>
      </c>
      <c r="H45" s="37"/>
      <c r="I45" s="37"/>
      <c r="J45" s="37">
        <v>1</v>
      </c>
      <c r="K45" s="38"/>
      <c r="L45" s="38">
        <v>30</v>
      </c>
      <c r="M45" s="38"/>
      <c r="N45" s="38"/>
      <c r="O45" s="38">
        <v>2</v>
      </c>
      <c r="P45" s="39"/>
      <c r="Q45" s="39"/>
      <c r="R45" s="39">
        <v>30</v>
      </c>
      <c r="S45" s="39"/>
      <c r="T45" s="39">
        <v>2</v>
      </c>
      <c r="U45" s="36"/>
      <c r="V45" s="36"/>
      <c r="W45" s="36"/>
      <c r="X45" s="36"/>
      <c r="Y45" s="36"/>
      <c r="Z45" s="40"/>
      <c r="AA45" s="40"/>
      <c r="AB45" s="40"/>
      <c r="AC45" s="40"/>
      <c r="AD45" s="40"/>
      <c r="AE45" s="41"/>
      <c r="AF45" s="41"/>
      <c r="AG45" s="41"/>
      <c r="AH45" s="41"/>
      <c r="AI45" s="41"/>
      <c r="AJ45" s="22">
        <f t="shared" si="13"/>
        <v>75</v>
      </c>
      <c r="AK45" s="57">
        <f t="shared" si="14"/>
        <v>5</v>
      </c>
      <c r="AL45" s="172"/>
    </row>
    <row r="46" spans="1:38" s="147" customFormat="1" ht="23" customHeight="1">
      <c r="A46" s="59">
        <v>24</v>
      </c>
      <c r="B46" s="167" t="s">
        <v>68</v>
      </c>
      <c r="C46" s="118"/>
      <c r="D46" s="118">
        <v>4</v>
      </c>
      <c r="E46" s="118"/>
      <c r="F46" s="119"/>
      <c r="G46" s="119"/>
      <c r="H46" s="119"/>
      <c r="I46" s="119"/>
      <c r="J46" s="119"/>
      <c r="K46" s="120"/>
      <c r="L46" s="120"/>
      <c r="M46" s="120"/>
      <c r="N46" s="120"/>
      <c r="O46" s="120"/>
      <c r="P46" s="121"/>
      <c r="Q46" s="121"/>
      <c r="R46" s="121"/>
      <c r="S46" s="121"/>
      <c r="T46" s="121"/>
      <c r="U46" s="122">
        <v>30</v>
      </c>
      <c r="V46" s="122"/>
      <c r="W46" s="122"/>
      <c r="X46" s="122"/>
      <c r="Y46" s="122">
        <v>2</v>
      </c>
      <c r="Z46" s="123"/>
      <c r="AA46" s="123"/>
      <c r="AB46" s="123"/>
      <c r="AC46" s="123"/>
      <c r="AD46" s="123"/>
      <c r="AE46" s="124"/>
      <c r="AF46" s="124"/>
      <c r="AG46" s="124"/>
      <c r="AH46" s="124"/>
      <c r="AI46" s="124"/>
      <c r="AJ46" s="118">
        <v>30</v>
      </c>
      <c r="AK46" s="57">
        <f t="shared" si="14"/>
        <v>2</v>
      </c>
      <c r="AL46" s="172"/>
    </row>
    <row r="47" spans="1:38" s="147" customFormat="1" ht="23" customHeight="1">
      <c r="A47" s="256">
        <v>25</v>
      </c>
      <c r="B47" s="257" t="s">
        <v>69</v>
      </c>
      <c r="C47" s="22">
        <v>3</v>
      </c>
      <c r="D47" s="22"/>
      <c r="E47" s="22" t="s">
        <v>58</v>
      </c>
      <c r="F47" s="37">
        <v>30</v>
      </c>
      <c r="G47" s="37"/>
      <c r="H47" s="37"/>
      <c r="I47" s="37"/>
      <c r="J47" s="37">
        <v>1</v>
      </c>
      <c r="K47" s="38">
        <v>30</v>
      </c>
      <c r="L47" s="38"/>
      <c r="M47" s="38"/>
      <c r="N47" s="38"/>
      <c r="O47" s="38">
        <v>1</v>
      </c>
      <c r="P47" s="39">
        <v>30</v>
      </c>
      <c r="Q47" s="39"/>
      <c r="R47" s="39"/>
      <c r="S47" s="39"/>
      <c r="T47" s="39">
        <v>3</v>
      </c>
      <c r="U47" s="36"/>
      <c r="V47" s="36"/>
      <c r="W47" s="36"/>
      <c r="X47" s="36"/>
      <c r="Y47" s="36"/>
      <c r="Z47" s="40"/>
      <c r="AA47" s="40"/>
      <c r="AB47" s="40"/>
      <c r="AC47" s="40"/>
      <c r="AD47" s="40"/>
      <c r="AE47" s="41"/>
      <c r="AF47" s="41"/>
      <c r="AG47" s="41"/>
      <c r="AH47" s="41"/>
      <c r="AI47" s="41"/>
      <c r="AJ47" s="22">
        <f t="shared" ref="AJ47:AJ50" si="15">F47+G47+H47+I47+K47+L47+N47+M47+P47+Q47+R47+S47+U47+V47+W47+X47+Z47+AA47+AB47+AC47+AE47+AF47+AG47+AH47</f>
        <v>90</v>
      </c>
      <c r="AK47" s="57">
        <f t="shared" si="14"/>
        <v>5</v>
      </c>
      <c r="AL47" s="172"/>
    </row>
    <row r="48" spans="1:38" s="147" customFormat="1" ht="23" customHeight="1">
      <c r="A48" s="256"/>
      <c r="B48" s="257"/>
      <c r="C48" s="22"/>
      <c r="D48" s="22" t="s">
        <v>58</v>
      </c>
      <c r="E48" s="22"/>
      <c r="F48" s="37"/>
      <c r="G48" s="37">
        <v>15</v>
      </c>
      <c r="H48" s="37"/>
      <c r="I48" s="37"/>
      <c r="J48" s="37">
        <v>1</v>
      </c>
      <c r="K48" s="38"/>
      <c r="L48" s="38">
        <v>15</v>
      </c>
      <c r="M48" s="38"/>
      <c r="N48" s="38"/>
      <c r="O48" s="38">
        <v>1</v>
      </c>
      <c r="P48" s="39"/>
      <c r="Q48" s="39"/>
      <c r="R48" s="39">
        <v>15</v>
      </c>
      <c r="S48" s="43"/>
      <c r="T48" s="39">
        <v>1</v>
      </c>
      <c r="U48" s="36"/>
      <c r="V48" s="36"/>
      <c r="W48" s="36"/>
      <c r="X48" s="36"/>
      <c r="Y48" s="36"/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22">
        <f t="shared" si="15"/>
        <v>45</v>
      </c>
      <c r="AK48" s="57">
        <f t="shared" si="14"/>
        <v>3</v>
      </c>
      <c r="AL48" s="172"/>
    </row>
    <row r="49" spans="1:38" s="147" customFormat="1" ht="23" customHeight="1">
      <c r="A49" s="66">
        <v>26</v>
      </c>
      <c r="B49" s="177" t="s">
        <v>102</v>
      </c>
      <c r="C49" s="21"/>
      <c r="D49" s="46">
        <v>4</v>
      </c>
      <c r="E49" s="28"/>
      <c r="F49" s="37"/>
      <c r="G49" s="37"/>
      <c r="H49" s="37"/>
      <c r="I49" s="37"/>
      <c r="J49" s="37"/>
      <c r="K49" s="38"/>
      <c r="L49" s="38"/>
      <c r="M49" s="38"/>
      <c r="N49" s="38"/>
      <c r="O49" s="38"/>
      <c r="P49" s="39"/>
      <c r="Q49" s="39"/>
      <c r="R49" s="39"/>
      <c r="S49" s="43"/>
      <c r="T49" s="39"/>
      <c r="U49" s="36">
        <v>30</v>
      </c>
      <c r="V49" s="36"/>
      <c r="W49" s="36"/>
      <c r="X49" s="36"/>
      <c r="Y49" s="36">
        <v>2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22">
        <v>30</v>
      </c>
      <c r="AK49" s="57">
        <f t="shared" si="14"/>
        <v>2</v>
      </c>
      <c r="AL49" s="172"/>
    </row>
    <row r="50" spans="1:38" s="147" customFormat="1" ht="23" customHeight="1">
      <c r="A50" s="45">
        <v>27</v>
      </c>
      <c r="B50" s="168" t="s">
        <v>70</v>
      </c>
      <c r="C50" s="21"/>
      <c r="D50" s="46"/>
      <c r="E50" s="28" t="s">
        <v>44</v>
      </c>
      <c r="F50" s="37"/>
      <c r="G50" s="37"/>
      <c r="H50" s="37"/>
      <c r="I50" s="37"/>
      <c r="J50" s="37"/>
      <c r="K50" s="38"/>
      <c r="L50" s="38"/>
      <c r="M50" s="38"/>
      <c r="N50" s="38"/>
      <c r="O50" s="38"/>
      <c r="P50" s="39">
        <v>15</v>
      </c>
      <c r="Q50" s="39"/>
      <c r="R50" s="39"/>
      <c r="S50" s="43"/>
      <c r="T50" s="47">
        <v>1</v>
      </c>
      <c r="U50" s="36">
        <v>15</v>
      </c>
      <c r="V50" s="36"/>
      <c r="W50" s="36"/>
      <c r="X50" s="36"/>
      <c r="Y50" s="36">
        <v>1</v>
      </c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22">
        <f t="shared" si="15"/>
        <v>30</v>
      </c>
      <c r="AK50" s="57">
        <f t="shared" ref="AK50" si="16">J50+O50+T50+Y50+AD50+AI50</f>
        <v>2</v>
      </c>
    </row>
    <row r="51" spans="1:38" s="147" customFormat="1" ht="23" customHeight="1">
      <c r="A51" s="236" t="s">
        <v>71</v>
      </c>
      <c r="B51" s="237"/>
      <c r="C51" s="237"/>
      <c r="D51" s="237"/>
      <c r="E51" s="237"/>
      <c r="F51" s="44">
        <f t="shared" ref="F51:AK51" si="17">SUM(F44:F50)</f>
        <v>60</v>
      </c>
      <c r="G51" s="44">
        <f t="shared" si="17"/>
        <v>30</v>
      </c>
      <c r="H51" s="44">
        <f t="shared" si="17"/>
        <v>0</v>
      </c>
      <c r="I51" s="44">
        <f t="shared" si="17"/>
        <v>0</v>
      </c>
      <c r="J51" s="44">
        <f t="shared" si="17"/>
        <v>5</v>
      </c>
      <c r="K51" s="44">
        <f t="shared" si="17"/>
        <v>45</v>
      </c>
      <c r="L51" s="44">
        <f t="shared" si="17"/>
        <v>45</v>
      </c>
      <c r="M51" s="44">
        <f t="shared" si="17"/>
        <v>0</v>
      </c>
      <c r="N51" s="44">
        <f t="shared" si="17"/>
        <v>0</v>
      </c>
      <c r="O51" s="44">
        <f t="shared" si="17"/>
        <v>5</v>
      </c>
      <c r="P51" s="44">
        <f t="shared" si="17"/>
        <v>60</v>
      </c>
      <c r="Q51" s="44">
        <f t="shared" si="17"/>
        <v>0</v>
      </c>
      <c r="R51" s="44">
        <f t="shared" si="17"/>
        <v>45</v>
      </c>
      <c r="S51" s="44">
        <f t="shared" si="17"/>
        <v>0</v>
      </c>
      <c r="T51" s="44">
        <f t="shared" si="17"/>
        <v>10</v>
      </c>
      <c r="U51" s="44">
        <f t="shared" si="17"/>
        <v>75</v>
      </c>
      <c r="V51" s="44">
        <f t="shared" si="17"/>
        <v>0</v>
      </c>
      <c r="W51" s="44">
        <f t="shared" si="17"/>
        <v>0</v>
      </c>
      <c r="X51" s="44">
        <f t="shared" si="17"/>
        <v>0</v>
      </c>
      <c r="Y51" s="44">
        <f t="shared" si="17"/>
        <v>5</v>
      </c>
      <c r="Z51" s="44">
        <f t="shared" si="17"/>
        <v>0</v>
      </c>
      <c r="AA51" s="44">
        <f t="shared" si="17"/>
        <v>0</v>
      </c>
      <c r="AB51" s="44">
        <f t="shared" si="17"/>
        <v>0</v>
      </c>
      <c r="AC51" s="44">
        <f t="shared" si="17"/>
        <v>0</v>
      </c>
      <c r="AD51" s="44">
        <f t="shared" si="17"/>
        <v>0</v>
      </c>
      <c r="AE51" s="44">
        <f t="shared" si="17"/>
        <v>0</v>
      </c>
      <c r="AF51" s="44">
        <f t="shared" si="17"/>
        <v>0</v>
      </c>
      <c r="AG51" s="44">
        <f t="shared" si="17"/>
        <v>0</v>
      </c>
      <c r="AH51" s="44">
        <f t="shared" si="17"/>
        <v>0</v>
      </c>
      <c r="AI51" s="44">
        <f t="shared" si="17"/>
        <v>0</v>
      </c>
      <c r="AJ51" s="44">
        <f t="shared" si="17"/>
        <v>360</v>
      </c>
      <c r="AK51" s="58">
        <f t="shared" si="17"/>
        <v>25</v>
      </c>
    </row>
    <row r="52" spans="1:38" s="147" customFormat="1" ht="23" customHeight="1">
      <c r="A52" s="234" t="s">
        <v>73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</row>
    <row r="53" spans="1:38" ht="23" customHeight="1">
      <c r="A53" s="113">
        <v>28</v>
      </c>
      <c r="B53" s="300" t="s">
        <v>48</v>
      </c>
      <c r="C53" s="21"/>
      <c r="D53" s="21">
        <v>1</v>
      </c>
      <c r="E53" s="22"/>
      <c r="F53" s="23">
        <v>30</v>
      </c>
      <c r="G53" s="23"/>
      <c r="H53" s="23"/>
      <c r="I53" s="23"/>
      <c r="J53" s="23">
        <v>2</v>
      </c>
      <c r="K53" s="24"/>
      <c r="L53" s="24"/>
      <c r="M53" s="24"/>
      <c r="N53" s="24"/>
      <c r="O53" s="24"/>
      <c r="P53" s="25"/>
      <c r="Q53" s="25"/>
      <c r="R53" s="25"/>
      <c r="S53" s="25"/>
      <c r="T53" s="25"/>
      <c r="U53" s="34"/>
      <c r="V53" s="34"/>
      <c r="W53" s="34"/>
      <c r="X53" s="34"/>
      <c r="Y53" s="34"/>
      <c r="Z53" s="26"/>
      <c r="AA53" s="26"/>
      <c r="AB53" s="26"/>
      <c r="AC53" s="26"/>
      <c r="AD53" s="26"/>
      <c r="AE53" s="27"/>
      <c r="AF53" s="27"/>
      <c r="AG53" s="27"/>
      <c r="AH53" s="27"/>
      <c r="AI53" s="27"/>
      <c r="AJ53" s="22">
        <v>30</v>
      </c>
      <c r="AK53" s="22">
        <v>2</v>
      </c>
    </row>
    <row r="54" spans="1:38" ht="23" customHeight="1">
      <c r="A54" s="67">
        <v>29</v>
      </c>
      <c r="B54" s="300" t="s">
        <v>49</v>
      </c>
      <c r="C54" s="21">
        <v>1</v>
      </c>
      <c r="D54" s="21"/>
      <c r="E54" s="22">
        <v>1</v>
      </c>
      <c r="F54" s="23">
        <v>30</v>
      </c>
      <c r="G54" s="23"/>
      <c r="H54" s="23"/>
      <c r="I54" s="23"/>
      <c r="J54" s="23">
        <v>3</v>
      </c>
      <c r="K54" s="24"/>
      <c r="L54" s="24"/>
      <c r="M54" s="24"/>
      <c r="N54" s="24"/>
      <c r="O54" s="24"/>
      <c r="P54" s="25"/>
      <c r="Q54" s="25"/>
      <c r="R54" s="25"/>
      <c r="S54" s="25"/>
      <c r="T54" s="25"/>
      <c r="U54" s="34"/>
      <c r="V54" s="34"/>
      <c r="W54" s="34"/>
      <c r="X54" s="34"/>
      <c r="Y54" s="34"/>
      <c r="Z54" s="26"/>
      <c r="AA54" s="26"/>
      <c r="AB54" s="26"/>
      <c r="AC54" s="26"/>
      <c r="AD54" s="26"/>
      <c r="AE54" s="27"/>
      <c r="AF54" s="27"/>
      <c r="AG54" s="27"/>
      <c r="AH54" s="27"/>
      <c r="AI54" s="27"/>
      <c r="AJ54" s="22">
        <v>30</v>
      </c>
      <c r="AK54" s="22">
        <v>3</v>
      </c>
    </row>
    <row r="55" spans="1:38" ht="23" customHeight="1">
      <c r="A55" s="67">
        <v>30</v>
      </c>
      <c r="B55" s="300" t="s">
        <v>50</v>
      </c>
      <c r="C55" s="21"/>
      <c r="D55" s="21">
        <v>1</v>
      </c>
      <c r="E55" s="22"/>
      <c r="F55" s="23"/>
      <c r="G55" s="23">
        <v>30</v>
      </c>
      <c r="H55" s="23"/>
      <c r="I55" s="23"/>
      <c r="J55" s="23">
        <v>2</v>
      </c>
      <c r="K55" s="24"/>
      <c r="L55" s="24"/>
      <c r="M55" s="24"/>
      <c r="N55" s="24"/>
      <c r="O55" s="24"/>
      <c r="P55" s="25"/>
      <c r="Q55" s="25"/>
      <c r="R55" s="25"/>
      <c r="S55" s="25"/>
      <c r="T55" s="25"/>
      <c r="U55" s="34"/>
      <c r="V55" s="34"/>
      <c r="W55" s="34"/>
      <c r="X55" s="34"/>
      <c r="Y55" s="34"/>
      <c r="Z55" s="26"/>
      <c r="AA55" s="26"/>
      <c r="AB55" s="26"/>
      <c r="AC55" s="26"/>
      <c r="AD55" s="26"/>
      <c r="AE55" s="27"/>
      <c r="AF55" s="27"/>
      <c r="AG55" s="27"/>
      <c r="AH55" s="27"/>
      <c r="AI55" s="27"/>
      <c r="AJ55" s="22">
        <v>30</v>
      </c>
      <c r="AK55" s="22">
        <v>2</v>
      </c>
    </row>
    <row r="56" spans="1:38" ht="23" customHeight="1">
      <c r="A56" s="67">
        <v>31</v>
      </c>
      <c r="B56" s="300" t="s">
        <v>37</v>
      </c>
      <c r="C56" s="21">
        <v>2</v>
      </c>
      <c r="D56" s="21"/>
      <c r="E56" s="22">
        <v>2</v>
      </c>
      <c r="F56" s="23"/>
      <c r="G56" s="23"/>
      <c r="H56" s="23"/>
      <c r="I56" s="23"/>
      <c r="J56" s="23"/>
      <c r="K56" s="24">
        <v>30</v>
      </c>
      <c r="L56" s="24"/>
      <c r="M56" s="24"/>
      <c r="N56" s="24"/>
      <c r="O56" s="24">
        <v>2</v>
      </c>
      <c r="P56" s="25"/>
      <c r="Q56" s="25"/>
      <c r="R56" s="25"/>
      <c r="S56" s="25"/>
      <c r="T56" s="25"/>
      <c r="U56" s="34"/>
      <c r="V56" s="34"/>
      <c r="W56" s="34"/>
      <c r="X56" s="34"/>
      <c r="Y56" s="34"/>
      <c r="Z56" s="26"/>
      <c r="AA56" s="26"/>
      <c r="AB56" s="26"/>
      <c r="AC56" s="26"/>
      <c r="AD56" s="26"/>
      <c r="AE56" s="27"/>
      <c r="AF56" s="27"/>
      <c r="AG56" s="27"/>
      <c r="AH56" s="27"/>
      <c r="AI56" s="27"/>
      <c r="AJ56" s="22">
        <v>30</v>
      </c>
      <c r="AK56" s="22">
        <v>2</v>
      </c>
    </row>
    <row r="57" spans="1:38" ht="23" customHeight="1">
      <c r="A57" s="114">
        <v>32</v>
      </c>
      <c r="B57" s="300" t="s">
        <v>51</v>
      </c>
      <c r="C57" s="21"/>
      <c r="D57" s="21">
        <v>2</v>
      </c>
      <c r="E57" s="22"/>
      <c r="F57" s="23"/>
      <c r="G57" s="23"/>
      <c r="H57" s="23"/>
      <c r="I57" s="23"/>
      <c r="J57" s="23"/>
      <c r="K57" s="24"/>
      <c r="L57" s="24">
        <v>30</v>
      </c>
      <c r="M57" s="24"/>
      <c r="N57" s="24"/>
      <c r="O57" s="24">
        <v>2</v>
      </c>
      <c r="P57" s="25"/>
      <c r="Q57" s="25"/>
      <c r="R57" s="25"/>
      <c r="S57" s="25"/>
      <c r="T57" s="25"/>
      <c r="U57" s="34"/>
      <c r="V57" s="34"/>
      <c r="W57" s="34"/>
      <c r="X57" s="34"/>
      <c r="Y57" s="34"/>
      <c r="Z57" s="26"/>
      <c r="AA57" s="26"/>
      <c r="AB57" s="26"/>
      <c r="AC57" s="26"/>
      <c r="AD57" s="26"/>
      <c r="AE57" s="27"/>
      <c r="AF57" s="27"/>
      <c r="AG57" s="27"/>
      <c r="AH57" s="27"/>
      <c r="AI57" s="27"/>
      <c r="AJ57" s="22">
        <v>30</v>
      </c>
      <c r="AK57" s="22">
        <v>2</v>
      </c>
    </row>
    <row r="58" spans="1:38" ht="23" customHeight="1">
      <c r="A58" s="231" t="s">
        <v>72</v>
      </c>
      <c r="B58" s="232"/>
      <c r="C58" s="232"/>
      <c r="D58" s="232"/>
      <c r="E58" s="233"/>
      <c r="F58" s="44">
        <f>SUM(F53:F57)</f>
        <v>60</v>
      </c>
      <c r="G58" s="44">
        <f t="shared" ref="G58:AI58" si="18">SUM(G53:G57)</f>
        <v>30</v>
      </c>
      <c r="H58" s="44">
        <f t="shared" si="18"/>
        <v>0</v>
      </c>
      <c r="I58" s="44">
        <f t="shared" si="18"/>
        <v>0</v>
      </c>
      <c r="J58" s="44">
        <f t="shared" si="18"/>
        <v>7</v>
      </c>
      <c r="K58" s="44">
        <f t="shared" si="18"/>
        <v>30</v>
      </c>
      <c r="L58" s="44">
        <f t="shared" si="18"/>
        <v>30</v>
      </c>
      <c r="M58" s="44">
        <f t="shared" si="18"/>
        <v>0</v>
      </c>
      <c r="N58" s="44">
        <f t="shared" si="18"/>
        <v>0</v>
      </c>
      <c r="O58" s="44">
        <f t="shared" si="18"/>
        <v>4</v>
      </c>
      <c r="P58" s="44">
        <f t="shared" si="18"/>
        <v>0</v>
      </c>
      <c r="Q58" s="44">
        <f t="shared" si="18"/>
        <v>0</v>
      </c>
      <c r="R58" s="44">
        <f t="shared" si="18"/>
        <v>0</v>
      </c>
      <c r="S58" s="44">
        <f t="shared" si="18"/>
        <v>0</v>
      </c>
      <c r="T58" s="44">
        <f t="shared" si="18"/>
        <v>0</v>
      </c>
      <c r="U58" s="44">
        <f t="shared" si="18"/>
        <v>0</v>
      </c>
      <c r="V58" s="44">
        <f t="shared" si="18"/>
        <v>0</v>
      </c>
      <c r="W58" s="44">
        <f t="shared" si="18"/>
        <v>0</v>
      </c>
      <c r="X58" s="44">
        <f t="shared" si="18"/>
        <v>0</v>
      </c>
      <c r="Y58" s="44">
        <f t="shared" si="18"/>
        <v>0</v>
      </c>
      <c r="Z58" s="44">
        <f t="shared" si="18"/>
        <v>0</v>
      </c>
      <c r="AA58" s="44">
        <f t="shared" si="18"/>
        <v>0</v>
      </c>
      <c r="AB58" s="44">
        <f t="shared" si="18"/>
        <v>0</v>
      </c>
      <c r="AC58" s="44">
        <f t="shared" si="18"/>
        <v>0</v>
      </c>
      <c r="AD58" s="44">
        <f t="shared" si="18"/>
        <v>0</v>
      </c>
      <c r="AE58" s="44">
        <f t="shared" si="18"/>
        <v>0</v>
      </c>
      <c r="AF58" s="44">
        <f t="shared" si="18"/>
        <v>0</v>
      </c>
      <c r="AG58" s="44">
        <f t="shared" si="18"/>
        <v>0</v>
      </c>
      <c r="AH58" s="44">
        <f t="shared" si="18"/>
        <v>0</v>
      </c>
      <c r="AI58" s="44">
        <f t="shared" si="18"/>
        <v>0</v>
      </c>
      <c r="AJ58" s="44">
        <f>SUM(AJ53:AJ57)</f>
        <v>150</v>
      </c>
      <c r="AK58" s="44">
        <f>SUM(AK53:AK57)</f>
        <v>11</v>
      </c>
    </row>
    <row r="59" spans="1:38" s="147" customFormat="1" ht="23" customHeight="1">
      <c r="A59" s="212" t="s">
        <v>63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4"/>
    </row>
    <row r="60" spans="1:38" ht="23" customHeight="1">
      <c r="A60" s="56">
        <v>33</v>
      </c>
      <c r="B60" s="174" t="s">
        <v>62</v>
      </c>
      <c r="C60" s="21"/>
      <c r="D60" s="21" t="s">
        <v>34</v>
      </c>
      <c r="E60" s="22"/>
      <c r="F60" s="23"/>
      <c r="G60" s="23"/>
      <c r="H60" s="23"/>
      <c r="I60" s="23"/>
      <c r="J60" s="23"/>
      <c r="K60" s="24"/>
      <c r="L60" s="24"/>
      <c r="M60" s="24"/>
      <c r="N60" s="24"/>
      <c r="O60" s="24"/>
      <c r="P60" s="25"/>
      <c r="Q60" s="25">
        <v>30</v>
      </c>
      <c r="R60" s="25"/>
      <c r="S60" s="25"/>
      <c r="T60" s="25">
        <v>2</v>
      </c>
      <c r="U60" s="34"/>
      <c r="V60" s="34"/>
      <c r="W60" s="34">
        <v>30</v>
      </c>
      <c r="X60" s="34"/>
      <c r="Y60" s="34">
        <v>2</v>
      </c>
      <c r="Z60" s="26"/>
      <c r="AA60" s="26"/>
      <c r="AB60" s="26">
        <v>30</v>
      </c>
      <c r="AC60" s="26"/>
      <c r="AD60" s="26">
        <v>2</v>
      </c>
      <c r="AE60" s="27"/>
      <c r="AF60" s="27"/>
      <c r="AG60" s="27"/>
      <c r="AH60" s="27"/>
      <c r="AI60" s="27"/>
      <c r="AJ60" s="22">
        <f t="shared" ref="AJ60:AJ65" si="19">F60+G60+H60+I60+K60+L60+N60+M60+P60+Q60+R60+S60+U60+V60+W60+X60+Z60+AA60+AB60+AC60+AE60+AF60+AG60+AH60</f>
        <v>90</v>
      </c>
      <c r="AK60" s="57">
        <f t="shared" ref="AK60:AK69" si="20">J60+O60+T60+Y60+AD60+AI60</f>
        <v>6</v>
      </c>
    </row>
    <row r="61" spans="1:38" ht="23" customHeight="1">
      <c r="A61" s="56">
        <v>34</v>
      </c>
      <c r="B61" s="174" t="s">
        <v>36</v>
      </c>
      <c r="C61" s="21"/>
      <c r="D61" s="21">
        <v>3</v>
      </c>
      <c r="E61" s="28"/>
      <c r="F61" s="29"/>
      <c r="G61" s="29"/>
      <c r="H61" s="29"/>
      <c r="I61" s="29"/>
      <c r="J61" s="29"/>
      <c r="K61" s="30"/>
      <c r="L61" s="30"/>
      <c r="M61" s="30"/>
      <c r="N61" s="30"/>
      <c r="O61" s="30"/>
      <c r="P61" s="31"/>
      <c r="Q61" s="31"/>
      <c r="R61" s="31">
        <v>30</v>
      </c>
      <c r="S61" s="31"/>
      <c r="T61" s="31">
        <v>2</v>
      </c>
      <c r="U61" s="35"/>
      <c r="V61" s="35"/>
      <c r="W61" s="35"/>
      <c r="X61" s="35"/>
      <c r="Y61" s="35"/>
      <c r="Z61" s="32"/>
      <c r="AA61" s="32"/>
      <c r="AB61" s="32"/>
      <c r="AC61" s="32"/>
      <c r="AD61" s="32"/>
      <c r="AE61" s="33"/>
      <c r="AF61" s="33"/>
      <c r="AG61" s="33"/>
      <c r="AH61" s="33"/>
      <c r="AI61" s="33"/>
      <c r="AJ61" s="22">
        <f t="shared" si="19"/>
        <v>30</v>
      </c>
      <c r="AK61" s="57">
        <f t="shared" si="20"/>
        <v>2</v>
      </c>
    </row>
    <row r="62" spans="1:38" ht="23" customHeight="1">
      <c r="A62" s="56">
        <v>35</v>
      </c>
      <c r="B62" s="174" t="s">
        <v>57</v>
      </c>
      <c r="C62" s="21"/>
      <c r="D62" s="21">
        <v>4</v>
      </c>
      <c r="E62" s="22"/>
      <c r="F62" s="23"/>
      <c r="G62" s="23"/>
      <c r="H62" s="23"/>
      <c r="I62" s="23"/>
      <c r="J62" s="23"/>
      <c r="K62" s="24"/>
      <c r="L62" s="24"/>
      <c r="M62" s="24"/>
      <c r="N62" s="24"/>
      <c r="O62" s="24"/>
      <c r="P62" s="25"/>
      <c r="Q62" s="25"/>
      <c r="R62" s="25"/>
      <c r="S62" s="25"/>
      <c r="T62" s="25"/>
      <c r="U62" s="34"/>
      <c r="V62" s="34"/>
      <c r="W62" s="34">
        <v>30</v>
      </c>
      <c r="X62" s="34"/>
      <c r="Y62" s="34">
        <v>2</v>
      </c>
      <c r="Z62" s="26"/>
      <c r="AA62" s="26"/>
      <c r="AB62" s="26"/>
      <c r="AC62" s="26"/>
      <c r="AD62" s="26"/>
      <c r="AE62" s="27"/>
      <c r="AF62" s="27"/>
      <c r="AG62" s="27"/>
      <c r="AH62" s="27"/>
      <c r="AI62" s="27"/>
      <c r="AJ62" s="22">
        <f t="shared" si="19"/>
        <v>30</v>
      </c>
      <c r="AK62" s="57">
        <f t="shared" si="20"/>
        <v>2</v>
      </c>
      <c r="AL62" s="115"/>
    </row>
    <row r="63" spans="1:38" ht="23" customHeight="1">
      <c r="A63" s="56">
        <v>36</v>
      </c>
      <c r="B63" s="174" t="s">
        <v>56</v>
      </c>
      <c r="C63" s="21"/>
      <c r="D63" s="21">
        <v>5</v>
      </c>
      <c r="E63" s="22"/>
      <c r="F63" s="23"/>
      <c r="G63" s="23"/>
      <c r="H63" s="23"/>
      <c r="I63" s="23"/>
      <c r="J63" s="23"/>
      <c r="K63" s="24"/>
      <c r="L63" s="24"/>
      <c r="M63" s="24"/>
      <c r="N63" s="24"/>
      <c r="O63" s="24"/>
      <c r="P63" s="25"/>
      <c r="Q63" s="25"/>
      <c r="R63" s="25"/>
      <c r="S63" s="25"/>
      <c r="T63" s="25"/>
      <c r="U63" s="34"/>
      <c r="V63" s="34"/>
      <c r="W63" s="34"/>
      <c r="X63" s="34"/>
      <c r="Y63" s="34"/>
      <c r="Z63" s="26"/>
      <c r="AA63" s="26">
        <v>30</v>
      </c>
      <c r="AB63" s="26"/>
      <c r="AC63" s="26"/>
      <c r="AD63" s="26">
        <v>2</v>
      </c>
      <c r="AE63" s="27"/>
      <c r="AF63" s="27"/>
      <c r="AG63" s="27"/>
      <c r="AH63" s="27"/>
      <c r="AI63" s="27"/>
      <c r="AJ63" s="22">
        <f t="shared" si="19"/>
        <v>30</v>
      </c>
      <c r="AK63" s="57">
        <f t="shared" si="20"/>
        <v>2</v>
      </c>
    </row>
    <row r="64" spans="1:38" ht="23" customHeight="1">
      <c r="A64" s="56">
        <v>37</v>
      </c>
      <c r="B64" s="174" t="s">
        <v>35</v>
      </c>
      <c r="C64" s="21"/>
      <c r="D64" s="21">
        <v>4</v>
      </c>
      <c r="E64" s="22"/>
      <c r="F64" s="23"/>
      <c r="G64" s="23"/>
      <c r="H64" s="23"/>
      <c r="I64" s="23"/>
      <c r="J64" s="23"/>
      <c r="K64" s="24"/>
      <c r="L64" s="24"/>
      <c r="M64" s="24"/>
      <c r="N64" s="24"/>
      <c r="O64" s="24"/>
      <c r="P64" s="25"/>
      <c r="Q64" s="25"/>
      <c r="R64" s="25"/>
      <c r="S64" s="25"/>
      <c r="T64" s="25"/>
      <c r="U64" s="34"/>
      <c r="V64" s="34">
        <v>15</v>
      </c>
      <c r="W64" s="34"/>
      <c r="X64" s="34"/>
      <c r="Y64" s="34">
        <v>1</v>
      </c>
      <c r="Z64" s="26"/>
      <c r="AA64" s="26"/>
      <c r="AB64" s="26"/>
      <c r="AC64" s="26"/>
      <c r="AD64" s="26"/>
      <c r="AE64" s="27"/>
      <c r="AF64" s="27"/>
      <c r="AG64" s="27"/>
      <c r="AH64" s="27"/>
      <c r="AI64" s="27"/>
      <c r="AJ64" s="22">
        <f>F64+G64+H64+I64+K64+L64+N64+M64+P64+Q64+R64+S64+U64+V64+W64+X64+Z64+AA64+AB64+AC64+AE64+AF64+AG64+AH64</f>
        <v>15</v>
      </c>
      <c r="AK64" s="57">
        <f t="shared" si="20"/>
        <v>1</v>
      </c>
    </row>
    <row r="65" spans="1:95" ht="23" customHeight="1">
      <c r="A65" s="67">
        <v>38</v>
      </c>
      <c r="B65" s="300" t="s">
        <v>99</v>
      </c>
      <c r="C65" s="21"/>
      <c r="D65" s="21">
        <v>4</v>
      </c>
      <c r="E65" s="22">
        <v>4</v>
      </c>
      <c r="F65" s="23"/>
      <c r="G65" s="23"/>
      <c r="H65" s="23"/>
      <c r="I65" s="23"/>
      <c r="J65" s="23"/>
      <c r="K65" s="24"/>
      <c r="L65" s="24"/>
      <c r="M65" s="24"/>
      <c r="N65" s="24"/>
      <c r="O65" s="24"/>
      <c r="P65" s="25"/>
      <c r="Q65" s="25"/>
      <c r="R65" s="25"/>
      <c r="S65" s="25"/>
      <c r="T65" s="25"/>
      <c r="U65" s="34">
        <v>30</v>
      </c>
      <c r="V65" s="34"/>
      <c r="W65" s="34">
        <v>30</v>
      </c>
      <c r="X65" s="34"/>
      <c r="Y65" s="34">
        <v>4</v>
      </c>
      <c r="Z65" s="26"/>
      <c r="AA65" s="26"/>
      <c r="AB65" s="26"/>
      <c r="AC65" s="26"/>
      <c r="AD65" s="26"/>
      <c r="AE65" s="27"/>
      <c r="AF65" s="27"/>
      <c r="AG65" s="27"/>
      <c r="AH65" s="27"/>
      <c r="AI65" s="27"/>
      <c r="AJ65" s="22">
        <f t="shared" si="19"/>
        <v>60</v>
      </c>
      <c r="AK65" s="57">
        <f t="shared" si="20"/>
        <v>4</v>
      </c>
    </row>
    <row r="66" spans="1:95" s="161" customFormat="1" ht="25" customHeight="1">
      <c r="A66" s="67">
        <v>39</v>
      </c>
      <c r="B66" s="301" t="s">
        <v>98</v>
      </c>
      <c r="C66" s="133"/>
      <c r="D66" s="133">
        <v>4.5</v>
      </c>
      <c r="E66" s="125"/>
      <c r="F66" s="134"/>
      <c r="G66" s="134"/>
      <c r="H66" s="134"/>
      <c r="I66" s="134"/>
      <c r="J66" s="134"/>
      <c r="K66" s="135"/>
      <c r="L66" s="135"/>
      <c r="M66" s="135"/>
      <c r="N66" s="135"/>
      <c r="O66" s="135"/>
      <c r="P66" s="136"/>
      <c r="Q66" s="136"/>
      <c r="R66" s="136"/>
      <c r="S66" s="136"/>
      <c r="T66" s="136"/>
      <c r="U66" s="137"/>
      <c r="V66" s="137"/>
      <c r="W66" s="137">
        <v>30</v>
      </c>
      <c r="X66" s="137"/>
      <c r="Y66" s="137">
        <v>2</v>
      </c>
      <c r="Z66" s="138"/>
      <c r="AA66" s="138"/>
      <c r="AB66" s="138">
        <v>15</v>
      </c>
      <c r="AC66" s="138"/>
      <c r="AD66" s="138">
        <v>1</v>
      </c>
      <c r="AE66" s="139"/>
      <c r="AF66" s="139"/>
      <c r="AG66" s="139"/>
      <c r="AH66" s="139"/>
      <c r="AI66" s="139"/>
      <c r="AJ66" s="125">
        <f>SUM(W66,AB66)</f>
        <v>45</v>
      </c>
      <c r="AK66" s="57">
        <f t="shared" si="20"/>
        <v>3</v>
      </c>
      <c r="AL66" s="173"/>
    </row>
    <row r="67" spans="1:95" ht="27.5" customHeight="1">
      <c r="A67" s="114">
        <v>40</v>
      </c>
      <c r="B67" s="150" t="s">
        <v>100</v>
      </c>
      <c r="C67" s="151"/>
      <c r="D67" s="151"/>
      <c r="E67" s="133" t="s">
        <v>34</v>
      </c>
      <c r="F67" s="152"/>
      <c r="G67" s="152"/>
      <c r="H67" s="152"/>
      <c r="I67" s="152"/>
      <c r="J67" s="152"/>
      <c r="K67" s="153"/>
      <c r="L67" s="153"/>
      <c r="M67" s="153"/>
      <c r="N67" s="153"/>
      <c r="O67" s="153"/>
      <c r="P67" s="154"/>
      <c r="Q67" s="154"/>
      <c r="R67" s="154"/>
      <c r="S67" s="154"/>
      <c r="T67" s="154">
        <v>1</v>
      </c>
      <c r="U67" s="155"/>
      <c r="V67" s="155"/>
      <c r="W67" s="155"/>
      <c r="X67" s="155"/>
      <c r="Y67" s="155">
        <v>1</v>
      </c>
      <c r="Z67" s="156"/>
      <c r="AA67" s="156"/>
      <c r="AB67" s="156"/>
      <c r="AC67" s="156"/>
      <c r="AD67" s="157">
        <v>4</v>
      </c>
      <c r="AE67" s="158"/>
      <c r="AF67" s="158"/>
      <c r="AG67" s="158"/>
      <c r="AH67" s="158"/>
      <c r="AI67" s="158"/>
      <c r="AJ67" s="159">
        <v>0</v>
      </c>
      <c r="AK67" s="160">
        <f t="shared" si="20"/>
        <v>6</v>
      </c>
    </row>
    <row r="68" spans="1:95" ht="24.5" customHeight="1">
      <c r="A68" s="67">
        <v>41</v>
      </c>
      <c r="B68" s="163" t="s">
        <v>101</v>
      </c>
      <c r="C68" s="133"/>
      <c r="D68" s="133"/>
      <c r="E68" s="133">
        <v>5</v>
      </c>
      <c r="F68" s="140"/>
      <c r="G68" s="140"/>
      <c r="H68" s="140"/>
      <c r="I68" s="140"/>
      <c r="J68" s="140"/>
      <c r="K68" s="141"/>
      <c r="L68" s="141"/>
      <c r="M68" s="141"/>
      <c r="N68" s="141"/>
      <c r="O68" s="141"/>
      <c r="P68" s="142"/>
      <c r="Q68" s="142"/>
      <c r="R68" s="142"/>
      <c r="S68" s="142"/>
      <c r="T68" s="142"/>
      <c r="U68" s="143"/>
      <c r="V68" s="143"/>
      <c r="W68" s="143"/>
      <c r="X68" s="143"/>
      <c r="Y68" s="143"/>
      <c r="Z68" s="144"/>
      <c r="AA68" s="144"/>
      <c r="AB68" s="144"/>
      <c r="AC68" s="144"/>
      <c r="AD68" s="138">
        <v>2</v>
      </c>
      <c r="AE68" s="145"/>
      <c r="AF68" s="145"/>
      <c r="AG68" s="145"/>
      <c r="AH68" s="145"/>
      <c r="AI68" s="145"/>
      <c r="AJ68" s="125">
        <v>0</v>
      </c>
      <c r="AK68" s="57">
        <f t="shared" si="20"/>
        <v>2</v>
      </c>
    </row>
    <row r="69" spans="1:95" ht="23" customHeight="1">
      <c r="A69" s="56">
        <v>42</v>
      </c>
      <c r="B69" s="132" t="s">
        <v>27</v>
      </c>
      <c r="C69" s="21">
        <v>6</v>
      </c>
      <c r="D69" s="21"/>
      <c r="E69" s="28"/>
      <c r="F69" s="29"/>
      <c r="G69" s="29"/>
      <c r="H69" s="29"/>
      <c r="I69" s="29"/>
      <c r="J69" s="29"/>
      <c r="K69" s="30"/>
      <c r="L69" s="30"/>
      <c r="M69" s="30"/>
      <c r="N69" s="30"/>
      <c r="O69" s="30"/>
      <c r="P69" s="31"/>
      <c r="Q69" s="31"/>
      <c r="R69" s="31"/>
      <c r="S69" s="31"/>
      <c r="T69" s="31"/>
      <c r="U69" s="35"/>
      <c r="V69" s="35"/>
      <c r="W69" s="35"/>
      <c r="X69" s="35"/>
      <c r="Y69" s="35"/>
      <c r="Z69" s="32"/>
      <c r="AA69" s="32"/>
      <c r="AB69" s="32"/>
      <c r="AC69" s="32"/>
      <c r="AD69" s="26"/>
      <c r="AE69" s="33"/>
      <c r="AF69" s="33"/>
      <c r="AG69" s="33"/>
      <c r="AH69" s="33"/>
      <c r="AI69" s="33">
        <v>8</v>
      </c>
      <c r="AJ69" s="22">
        <f>F69+G69+H69+I69+K69+L69+N69+M69+P69+Q69+R69+S69+U69+V69+W69+X69+Z69+AA69+AB69+AC69+AE69+AF69+AG69+AH69</f>
        <v>0</v>
      </c>
      <c r="AK69" s="57">
        <f t="shared" si="20"/>
        <v>8</v>
      </c>
    </row>
    <row r="70" spans="1:95" ht="34.5" customHeight="1">
      <c r="A70" s="218" t="s">
        <v>65</v>
      </c>
      <c r="B70" s="219"/>
      <c r="C70" s="219"/>
      <c r="D70" s="219"/>
      <c r="E70" s="219"/>
      <c r="F70" s="148">
        <f>SUM(F60:F69)</f>
        <v>0</v>
      </c>
      <c r="G70" s="148">
        <f t="shared" ref="G70:AJ70" si="21">SUM(G60:G69)</f>
        <v>0</v>
      </c>
      <c r="H70" s="148">
        <f t="shared" si="21"/>
        <v>0</v>
      </c>
      <c r="I70" s="148">
        <f t="shared" si="21"/>
        <v>0</v>
      </c>
      <c r="J70" s="148">
        <f t="shared" si="21"/>
        <v>0</v>
      </c>
      <c r="K70" s="148">
        <f t="shared" si="21"/>
        <v>0</v>
      </c>
      <c r="L70" s="148">
        <f t="shared" si="21"/>
        <v>0</v>
      </c>
      <c r="M70" s="148">
        <f t="shared" si="21"/>
        <v>0</v>
      </c>
      <c r="N70" s="148">
        <f t="shared" si="21"/>
        <v>0</v>
      </c>
      <c r="O70" s="148">
        <f t="shared" si="21"/>
        <v>0</v>
      </c>
      <c r="P70" s="148">
        <f t="shared" si="21"/>
        <v>0</v>
      </c>
      <c r="Q70" s="148">
        <f t="shared" si="21"/>
        <v>30</v>
      </c>
      <c r="R70" s="148">
        <f t="shared" si="21"/>
        <v>30</v>
      </c>
      <c r="S70" s="148">
        <f t="shared" si="21"/>
        <v>0</v>
      </c>
      <c r="T70" s="148">
        <f t="shared" si="21"/>
        <v>5</v>
      </c>
      <c r="U70" s="148">
        <f t="shared" si="21"/>
        <v>30</v>
      </c>
      <c r="V70" s="148">
        <f t="shared" si="21"/>
        <v>15</v>
      </c>
      <c r="W70" s="148">
        <f t="shared" si="21"/>
        <v>120</v>
      </c>
      <c r="X70" s="148">
        <f t="shared" si="21"/>
        <v>0</v>
      </c>
      <c r="Y70" s="148">
        <f t="shared" si="21"/>
        <v>12</v>
      </c>
      <c r="Z70" s="148">
        <f t="shared" si="21"/>
        <v>0</v>
      </c>
      <c r="AA70" s="148">
        <f t="shared" si="21"/>
        <v>30</v>
      </c>
      <c r="AB70" s="148">
        <f t="shared" si="21"/>
        <v>45</v>
      </c>
      <c r="AC70" s="148">
        <f t="shared" si="21"/>
        <v>0</v>
      </c>
      <c r="AD70" s="148">
        <f t="shared" si="21"/>
        <v>11</v>
      </c>
      <c r="AE70" s="148">
        <f t="shared" si="21"/>
        <v>0</v>
      </c>
      <c r="AF70" s="148">
        <f t="shared" si="21"/>
        <v>0</v>
      </c>
      <c r="AG70" s="148">
        <f t="shared" si="21"/>
        <v>0</v>
      </c>
      <c r="AH70" s="148">
        <f t="shared" si="21"/>
        <v>0</v>
      </c>
      <c r="AI70" s="148">
        <f t="shared" si="21"/>
        <v>8</v>
      </c>
      <c r="AJ70" s="148">
        <f t="shared" si="21"/>
        <v>300</v>
      </c>
      <c r="AK70" s="148">
        <f>SUM(AK60:AK69)</f>
        <v>36</v>
      </c>
    </row>
    <row r="71" spans="1:95" ht="29" customHeight="1">
      <c r="A71" s="218" t="s">
        <v>64</v>
      </c>
      <c r="B71" s="219"/>
      <c r="C71" s="219"/>
      <c r="D71" s="219"/>
      <c r="E71" s="219"/>
      <c r="F71" s="148">
        <f t="shared" ref="F71:AK71" si="22">SUM(F58,F51,F70)</f>
        <v>120</v>
      </c>
      <c r="G71" s="148">
        <f t="shared" si="22"/>
        <v>60</v>
      </c>
      <c r="H71" s="148">
        <f t="shared" si="22"/>
        <v>0</v>
      </c>
      <c r="I71" s="148">
        <f t="shared" si="22"/>
        <v>0</v>
      </c>
      <c r="J71" s="148">
        <f t="shared" si="22"/>
        <v>12</v>
      </c>
      <c r="K71" s="148">
        <f t="shared" si="22"/>
        <v>75</v>
      </c>
      <c r="L71" s="148">
        <f t="shared" si="22"/>
        <v>75</v>
      </c>
      <c r="M71" s="148">
        <f t="shared" si="22"/>
        <v>0</v>
      </c>
      <c r="N71" s="148">
        <f t="shared" si="22"/>
        <v>0</v>
      </c>
      <c r="O71" s="148">
        <f t="shared" si="22"/>
        <v>9</v>
      </c>
      <c r="P71" s="148">
        <f t="shared" si="22"/>
        <v>60</v>
      </c>
      <c r="Q71" s="148">
        <f t="shared" si="22"/>
        <v>30</v>
      </c>
      <c r="R71" s="148">
        <f t="shared" si="22"/>
        <v>75</v>
      </c>
      <c r="S71" s="148">
        <f t="shared" si="22"/>
        <v>0</v>
      </c>
      <c r="T71" s="148">
        <f t="shared" si="22"/>
        <v>15</v>
      </c>
      <c r="U71" s="148">
        <f t="shared" si="22"/>
        <v>105</v>
      </c>
      <c r="V71" s="148">
        <f t="shared" si="22"/>
        <v>15</v>
      </c>
      <c r="W71" s="148">
        <f t="shared" si="22"/>
        <v>120</v>
      </c>
      <c r="X71" s="148">
        <f t="shared" si="22"/>
        <v>0</v>
      </c>
      <c r="Y71" s="148">
        <f t="shared" si="22"/>
        <v>17</v>
      </c>
      <c r="Z71" s="148">
        <f t="shared" si="22"/>
        <v>0</v>
      </c>
      <c r="AA71" s="148">
        <f t="shared" si="22"/>
        <v>30</v>
      </c>
      <c r="AB71" s="148">
        <f t="shared" si="22"/>
        <v>45</v>
      </c>
      <c r="AC71" s="148">
        <f t="shared" si="22"/>
        <v>0</v>
      </c>
      <c r="AD71" s="148">
        <f t="shared" si="22"/>
        <v>11</v>
      </c>
      <c r="AE71" s="148">
        <f t="shared" si="22"/>
        <v>0</v>
      </c>
      <c r="AF71" s="148">
        <f t="shared" si="22"/>
        <v>0</v>
      </c>
      <c r="AG71" s="148">
        <f t="shared" si="22"/>
        <v>0</v>
      </c>
      <c r="AH71" s="148">
        <f t="shared" si="22"/>
        <v>0</v>
      </c>
      <c r="AI71" s="148">
        <f t="shared" si="22"/>
        <v>8</v>
      </c>
      <c r="AJ71" s="148">
        <f t="shared" si="22"/>
        <v>810</v>
      </c>
      <c r="AK71" s="148">
        <f t="shared" si="22"/>
        <v>72</v>
      </c>
    </row>
    <row r="72" spans="1:95" ht="6" customHeight="1">
      <c r="A72" s="60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61"/>
    </row>
    <row r="73" spans="1:95" s="147" customFormat="1" ht="29.5" customHeight="1">
      <c r="A73" s="254" t="s">
        <v>45</v>
      </c>
      <c r="B73" s="255"/>
      <c r="C73" s="255"/>
      <c r="D73" s="255"/>
      <c r="E73" s="255"/>
      <c r="F73" s="146">
        <f t="shared" ref="F73:AI73" si="23">SUM(F41,F71)</f>
        <v>180</v>
      </c>
      <c r="G73" s="166">
        <f t="shared" si="23"/>
        <v>90</v>
      </c>
      <c r="H73" s="166">
        <f t="shared" si="23"/>
        <v>150</v>
      </c>
      <c r="I73" s="166">
        <f t="shared" si="23"/>
        <v>0</v>
      </c>
      <c r="J73" s="166">
        <f t="shared" si="23"/>
        <v>27</v>
      </c>
      <c r="K73" s="166">
        <f t="shared" si="23"/>
        <v>105</v>
      </c>
      <c r="L73" s="166">
        <f t="shared" si="23"/>
        <v>105</v>
      </c>
      <c r="M73" s="166">
        <f t="shared" si="23"/>
        <v>270</v>
      </c>
      <c r="N73" s="166">
        <f t="shared" si="23"/>
        <v>0</v>
      </c>
      <c r="O73" s="166">
        <f t="shared" si="23"/>
        <v>33</v>
      </c>
      <c r="P73" s="166">
        <f t="shared" si="23"/>
        <v>120</v>
      </c>
      <c r="Q73" s="166">
        <f t="shared" si="23"/>
        <v>60</v>
      </c>
      <c r="R73" s="166">
        <f t="shared" si="23"/>
        <v>345</v>
      </c>
      <c r="S73" s="166">
        <f t="shared" si="23"/>
        <v>0</v>
      </c>
      <c r="T73" s="166">
        <f t="shared" si="23"/>
        <v>34</v>
      </c>
      <c r="U73" s="166">
        <f t="shared" si="23"/>
        <v>135</v>
      </c>
      <c r="V73" s="166">
        <f t="shared" si="23"/>
        <v>15</v>
      </c>
      <c r="W73" s="166">
        <f t="shared" si="23"/>
        <v>240</v>
      </c>
      <c r="X73" s="166">
        <f t="shared" si="23"/>
        <v>0</v>
      </c>
      <c r="Y73" s="166">
        <f t="shared" si="23"/>
        <v>26</v>
      </c>
      <c r="Z73" s="166">
        <f t="shared" si="23"/>
        <v>0</v>
      </c>
      <c r="AA73" s="166">
        <f t="shared" si="23"/>
        <v>90</v>
      </c>
      <c r="AB73" s="166">
        <f t="shared" si="23"/>
        <v>195</v>
      </c>
      <c r="AC73" s="166">
        <f t="shared" si="23"/>
        <v>30</v>
      </c>
      <c r="AD73" s="166">
        <f t="shared" si="23"/>
        <v>34</v>
      </c>
      <c r="AE73" s="166">
        <f t="shared" si="23"/>
        <v>30</v>
      </c>
      <c r="AF73" s="166">
        <f t="shared" si="23"/>
        <v>0</v>
      </c>
      <c r="AG73" s="166">
        <f t="shared" si="23"/>
        <v>0</v>
      </c>
      <c r="AH73" s="166">
        <f t="shared" si="23"/>
        <v>30</v>
      </c>
      <c r="AI73" s="166">
        <f t="shared" si="23"/>
        <v>26</v>
      </c>
      <c r="AJ73" s="146">
        <f>AJ71+AJ41</f>
        <v>2190</v>
      </c>
      <c r="AK73" s="146">
        <f>SUM(AK11:AK15,AK18:AK33,AK36:AK39,AK44:AK50,AK53:AK57,AK60:AK69)</f>
        <v>180</v>
      </c>
    </row>
    <row r="74" spans="1:95" ht="8" customHeight="1" thickBot="1">
      <c r="A74" s="62"/>
      <c r="B74" s="63"/>
      <c r="C74" s="64"/>
      <c r="D74" s="63"/>
      <c r="E74" s="63"/>
      <c r="F74" s="253"/>
      <c r="G74" s="253"/>
      <c r="H74" s="253"/>
      <c r="I74" s="253"/>
      <c r="J74" s="63"/>
      <c r="K74" s="252"/>
      <c r="L74" s="252"/>
      <c r="M74" s="252"/>
      <c r="N74" s="252"/>
      <c r="O74" s="63"/>
      <c r="P74" s="252"/>
      <c r="Q74" s="252"/>
      <c r="R74" s="252"/>
      <c r="S74" s="252"/>
      <c r="T74" s="63"/>
      <c r="U74" s="252"/>
      <c r="V74" s="252"/>
      <c r="W74" s="252"/>
      <c r="X74" s="252"/>
      <c r="Y74" s="63"/>
      <c r="Z74" s="252"/>
      <c r="AA74" s="252"/>
      <c r="AB74" s="252"/>
      <c r="AC74" s="252"/>
      <c r="AD74" s="63"/>
      <c r="AE74" s="252"/>
      <c r="AF74" s="252"/>
      <c r="AG74" s="252"/>
      <c r="AH74" s="252"/>
      <c r="AI74" s="63"/>
      <c r="AJ74" s="63"/>
      <c r="AK74" s="65"/>
    </row>
    <row r="75" spans="1:95" s="8" customFormat="1" ht="26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8"/>
      <c r="U75" s="18"/>
      <c r="V75" s="18"/>
      <c r="W75" s="1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49"/>
      <c r="AK75" s="1"/>
      <c r="AL75" s="7"/>
    </row>
    <row r="76" spans="1:95" s="9" customFormat="1" ht="18.75" customHeight="1">
      <c r="A76" s="5"/>
      <c r="B76" s="1"/>
      <c r="C76" s="16" t="s">
        <v>39</v>
      </c>
      <c r="D76" s="17"/>
      <c r="E76" s="17"/>
      <c r="F76" s="1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8"/>
      <c r="U76" s="18"/>
      <c r="V76" s="18"/>
      <c r="W76" s="1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95" ht="33" customHeight="1">
      <c r="A77" s="5"/>
      <c r="B77" s="1"/>
      <c r="C77" s="181" t="s">
        <v>112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  <row r="78" spans="1:95" s="6" customFormat="1" ht="28.5" customHeight="1">
      <c r="A78" s="5"/>
      <c r="B78" s="1"/>
      <c r="C78" s="209" t="s">
        <v>32</v>
      </c>
      <c r="D78" s="210"/>
      <c r="E78" s="210"/>
      <c r="F78" s="210"/>
      <c r="G78" s="210"/>
      <c r="H78" s="210"/>
      <c r="I78" s="210"/>
      <c r="J78" s="210"/>
      <c r="K78" s="210"/>
      <c r="L78" s="210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2"/>
    </row>
    <row r="79" spans="1:95" ht="19.5" customHeight="1">
      <c r="A79" s="5"/>
      <c r="B79" s="1"/>
      <c r="C79" s="209" t="s">
        <v>30</v>
      </c>
      <c r="D79" s="209"/>
      <c r="E79" s="209"/>
      <c r="F79" s="209"/>
      <c r="G79" s="209"/>
      <c r="H79" s="209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1"/>
      <c r="AD79" s="1"/>
      <c r="AE79" s="1"/>
      <c r="AF79" s="1"/>
      <c r="AG79" s="1"/>
      <c r="AH79" s="1"/>
      <c r="AI79" s="1"/>
      <c r="AJ79" s="1"/>
      <c r="AK79" s="1"/>
    </row>
    <row r="80" spans="1:95">
      <c r="A80" s="5"/>
      <c r="B80" s="1"/>
      <c r="C80" s="238" t="s">
        <v>113</v>
      </c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1"/>
      <c r="AD80" s="1"/>
      <c r="AE80" s="1"/>
      <c r="AF80" s="1"/>
      <c r="AG80" s="1"/>
      <c r="AH80" s="1"/>
      <c r="AI80" s="1"/>
      <c r="AJ80" s="1"/>
      <c r="AK80" s="1"/>
    </row>
    <row r="81" spans="1:38">
      <c r="A81" s="5"/>
      <c r="B81" s="18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1"/>
      <c r="AD81" s="1"/>
      <c r="AE81" s="1"/>
      <c r="AF81" s="1"/>
      <c r="AG81" s="1"/>
      <c r="AH81" s="1"/>
      <c r="AI81" s="1"/>
      <c r="AJ81" s="1"/>
      <c r="AK81" s="1"/>
      <c r="AL81" s="68"/>
    </row>
    <row r="82" spans="1:38" ht="14.5" customHeight="1">
      <c r="A82" s="5"/>
      <c r="B82" s="19"/>
      <c r="C82" s="302" t="s">
        <v>111</v>
      </c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1"/>
      <c r="AD82" s="1"/>
      <c r="AE82" s="1"/>
      <c r="AF82" s="1"/>
      <c r="AG82" s="1"/>
      <c r="AH82" s="1"/>
      <c r="AI82" s="1"/>
      <c r="AJ82" s="1"/>
      <c r="AK82" s="1"/>
      <c r="AL82" s="69"/>
    </row>
    <row r="83" spans="1:38">
      <c r="A83" s="5"/>
      <c r="B83" s="19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1"/>
      <c r="AD83" s="1"/>
      <c r="AE83" s="1"/>
      <c r="AF83" s="1"/>
      <c r="AG83" s="1"/>
      <c r="AH83" s="1"/>
      <c r="AI83" s="1"/>
      <c r="AJ83" s="1"/>
      <c r="AK83" s="1"/>
    </row>
    <row r="84" spans="1:38">
      <c r="A84" s="5"/>
      <c r="B84" s="19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1"/>
      <c r="AD84" s="1"/>
      <c r="AE84" s="1"/>
      <c r="AF84" s="1"/>
      <c r="AG84" s="1"/>
      <c r="AH84" s="1"/>
      <c r="AI84" s="1"/>
      <c r="AJ84" s="1"/>
      <c r="AK84" s="1"/>
    </row>
    <row r="85" spans="1:38">
      <c r="A85" s="5"/>
      <c r="B85" s="19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1"/>
      <c r="AD85" s="1"/>
      <c r="AE85" s="1"/>
      <c r="AF85" s="1"/>
      <c r="AG85" s="1"/>
      <c r="AH85" s="1"/>
      <c r="AI85" s="1"/>
      <c r="AJ85" s="1"/>
      <c r="AK85" s="1"/>
    </row>
    <row r="86" spans="1:38">
      <c r="A86" s="5"/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8">
      <c r="A87" s="5"/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8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8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</sheetData>
  <sheetProtection selectLockedCells="1" selectUnlockedCells="1"/>
  <mergeCells count="55">
    <mergeCell ref="C82:AB85"/>
    <mergeCell ref="B4:U4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AJ7:AJ9"/>
    <mergeCell ref="A7:A9"/>
    <mergeCell ref="F8:J8"/>
    <mergeCell ref="K8:O8"/>
    <mergeCell ref="U8:Y8"/>
    <mergeCell ref="C80:AB81"/>
    <mergeCell ref="C7:E8"/>
    <mergeCell ref="F7:O7"/>
    <mergeCell ref="C79:AB79"/>
    <mergeCell ref="A10:AK10"/>
    <mergeCell ref="A17:AK17"/>
    <mergeCell ref="A43:AK43"/>
    <mergeCell ref="K74:N74"/>
    <mergeCell ref="P74:S74"/>
    <mergeCell ref="U74:X74"/>
    <mergeCell ref="AE74:AH74"/>
    <mergeCell ref="F74:I74"/>
    <mergeCell ref="Z74:AC74"/>
    <mergeCell ref="A73:E73"/>
    <mergeCell ref="A47:A48"/>
    <mergeCell ref="B47:B48"/>
    <mergeCell ref="A16:E16"/>
    <mergeCell ref="A58:E58"/>
    <mergeCell ref="B32:B33"/>
    <mergeCell ref="A40:E40"/>
    <mergeCell ref="A34:E34"/>
    <mergeCell ref="A52:AK52"/>
    <mergeCell ref="A51:E51"/>
    <mergeCell ref="C78:L78"/>
    <mergeCell ref="B7:B9"/>
    <mergeCell ref="AF4:AK4"/>
    <mergeCell ref="A59:AK59"/>
    <mergeCell ref="A42:AK42"/>
    <mergeCell ref="A70:E70"/>
    <mergeCell ref="A71:E71"/>
    <mergeCell ref="B23:B24"/>
    <mergeCell ref="A23:A24"/>
    <mergeCell ref="B44:B45"/>
    <mergeCell ref="A44:A45"/>
    <mergeCell ref="A32:A33"/>
    <mergeCell ref="A28:A29"/>
    <mergeCell ref="B28:B29"/>
    <mergeCell ref="A35:AK35"/>
    <mergeCell ref="A41:E41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ignoredErrors>
    <ignoredError sqref="AJ16:A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L73"/>
  <sheetViews>
    <sheetView zoomScale="70" zoomScaleNormal="70" zoomScaleSheetLayoutView="150" workbookViewId="0">
      <selection activeCell="A17" sqref="A17:AK17"/>
    </sheetView>
  </sheetViews>
  <sheetFormatPr defaultColWidth="9.1796875" defaultRowHeight="14.5"/>
  <cols>
    <col min="1" max="1" width="3.453125" style="180" customWidth="1"/>
    <col min="2" max="2" width="29.90625" style="3" customWidth="1"/>
    <col min="3" max="3" width="5.81640625" style="4" customWidth="1"/>
    <col min="4" max="4" width="5.81640625" style="2" customWidth="1"/>
    <col min="5" max="5" width="6.453125" style="2" customWidth="1"/>
    <col min="6" max="35" width="4.453125" style="2" customWidth="1"/>
    <col min="36" max="36" width="9.453125" style="2" customWidth="1"/>
    <col min="37" max="37" width="7.1796875" style="2" customWidth="1"/>
    <col min="38" max="16384" width="9.1796875" style="1"/>
  </cols>
  <sheetData>
    <row r="2" spans="1:37" ht="15.5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</row>
    <row r="3" spans="1:37" ht="15.5">
      <c r="B3" s="13" t="s">
        <v>22</v>
      </c>
      <c r="C3" s="14"/>
      <c r="D3" s="15"/>
      <c r="E3" s="15"/>
      <c r="F3" s="15"/>
      <c r="G3" s="15"/>
      <c r="H3" s="15"/>
      <c r="I3" s="15"/>
      <c r="J3" s="15"/>
      <c r="K3" s="15"/>
    </row>
    <row r="4" spans="1:37" ht="21" customHeight="1">
      <c r="B4" s="270" t="s">
        <v>120</v>
      </c>
      <c r="C4" s="287"/>
      <c r="D4" s="287"/>
      <c r="E4" s="287"/>
      <c r="F4" s="287"/>
      <c r="G4" s="287"/>
      <c r="H4" s="287"/>
      <c r="I4" s="287"/>
      <c r="J4" s="287"/>
      <c r="K4" s="287"/>
    </row>
    <row r="5" spans="1:37" ht="15" thickBot="1">
      <c r="B5" s="3" t="s">
        <v>25</v>
      </c>
      <c r="E5" s="10"/>
    </row>
    <row r="6" spans="1:37" ht="15" customHeight="1">
      <c r="A6" s="295"/>
      <c r="B6" s="295"/>
      <c r="C6" s="295"/>
      <c r="D6" s="295"/>
      <c r="E6" s="295"/>
      <c r="F6" s="296" t="s">
        <v>0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ht="15" customHeight="1" thickBot="1">
      <c r="A7" s="289" t="s">
        <v>1</v>
      </c>
      <c r="B7" s="288" t="s">
        <v>24</v>
      </c>
      <c r="C7" s="293" t="s">
        <v>23</v>
      </c>
      <c r="D7" s="293"/>
      <c r="E7" s="293"/>
      <c r="F7" s="271" t="s">
        <v>2</v>
      </c>
      <c r="G7" s="271"/>
      <c r="H7" s="271"/>
      <c r="I7" s="271"/>
      <c r="J7" s="271"/>
      <c r="K7" s="271"/>
      <c r="L7" s="271"/>
      <c r="M7" s="271"/>
      <c r="N7" s="271"/>
      <c r="O7" s="271"/>
      <c r="P7" s="297" t="s">
        <v>3</v>
      </c>
      <c r="Q7" s="297"/>
      <c r="R7" s="297"/>
      <c r="S7" s="297"/>
      <c r="T7" s="297"/>
      <c r="U7" s="297"/>
      <c r="V7" s="297"/>
      <c r="W7" s="297"/>
      <c r="X7" s="297"/>
      <c r="Y7" s="297"/>
      <c r="Z7" s="298" t="s">
        <v>4</v>
      </c>
      <c r="AA7" s="298"/>
      <c r="AB7" s="298"/>
      <c r="AC7" s="298"/>
      <c r="AD7" s="298"/>
      <c r="AE7" s="298"/>
      <c r="AF7" s="298"/>
      <c r="AG7" s="298"/>
      <c r="AH7" s="298"/>
      <c r="AI7" s="298"/>
      <c r="AJ7" s="288" t="s">
        <v>5</v>
      </c>
      <c r="AK7" s="288" t="s">
        <v>6</v>
      </c>
    </row>
    <row r="8" spans="1:37" s="5" customFormat="1" ht="15" customHeight="1" thickBot="1">
      <c r="A8" s="289"/>
      <c r="B8" s="288"/>
      <c r="C8" s="293"/>
      <c r="D8" s="293"/>
      <c r="E8" s="293"/>
      <c r="F8" s="271" t="s">
        <v>7</v>
      </c>
      <c r="G8" s="271"/>
      <c r="H8" s="271"/>
      <c r="I8" s="271"/>
      <c r="J8" s="271"/>
      <c r="K8" s="272" t="s">
        <v>8</v>
      </c>
      <c r="L8" s="272"/>
      <c r="M8" s="272"/>
      <c r="N8" s="272"/>
      <c r="O8" s="272"/>
      <c r="P8" s="297" t="s">
        <v>9</v>
      </c>
      <c r="Q8" s="297"/>
      <c r="R8" s="297"/>
      <c r="S8" s="297"/>
      <c r="T8" s="297"/>
      <c r="U8" s="273" t="s">
        <v>10</v>
      </c>
      <c r="V8" s="273"/>
      <c r="W8" s="273"/>
      <c r="X8" s="273"/>
      <c r="Y8" s="273"/>
      <c r="Z8" s="299" t="s">
        <v>11</v>
      </c>
      <c r="AA8" s="299"/>
      <c r="AB8" s="299"/>
      <c r="AC8" s="299"/>
      <c r="AD8" s="299"/>
      <c r="AE8" s="298" t="s">
        <v>12</v>
      </c>
      <c r="AF8" s="298"/>
      <c r="AG8" s="298"/>
      <c r="AH8" s="298"/>
      <c r="AI8" s="298"/>
      <c r="AJ8" s="288"/>
      <c r="AK8" s="288"/>
    </row>
    <row r="9" spans="1:37" s="5" customFormat="1" ht="15" thickBot="1">
      <c r="A9" s="289"/>
      <c r="B9" s="288"/>
      <c r="C9" s="208" t="s">
        <v>13</v>
      </c>
      <c r="D9" s="208" t="s">
        <v>20</v>
      </c>
      <c r="E9" s="208" t="s">
        <v>21</v>
      </c>
      <c r="F9" s="207" t="s">
        <v>14</v>
      </c>
      <c r="G9" s="207" t="s">
        <v>15</v>
      </c>
      <c r="H9" s="207" t="s">
        <v>16</v>
      </c>
      <c r="I9" s="207" t="s">
        <v>17</v>
      </c>
      <c r="J9" s="207" t="s">
        <v>18</v>
      </c>
      <c r="K9" s="206" t="s">
        <v>14</v>
      </c>
      <c r="L9" s="206" t="s">
        <v>15</v>
      </c>
      <c r="M9" s="206" t="s">
        <v>16</v>
      </c>
      <c r="N9" s="206" t="s">
        <v>17</v>
      </c>
      <c r="O9" s="206" t="s">
        <v>18</v>
      </c>
      <c r="P9" s="205" t="s">
        <v>14</v>
      </c>
      <c r="Q9" s="205" t="s">
        <v>15</v>
      </c>
      <c r="R9" s="205" t="s">
        <v>16</v>
      </c>
      <c r="S9" s="205" t="s">
        <v>17</v>
      </c>
      <c r="T9" s="205" t="s">
        <v>18</v>
      </c>
      <c r="U9" s="204" t="s">
        <v>14</v>
      </c>
      <c r="V9" s="204" t="s">
        <v>15</v>
      </c>
      <c r="W9" s="204" t="s">
        <v>16</v>
      </c>
      <c r="X9" s="204" t="s">
        <v>17</v>
      </c>
      <c r="Y9" s="204" t="s">
        <v>18</v>
      </c>
      <c r="Z9" s="203" t="s">
        <v>14</v>
      </c>
      <c r="AA9" s="203" t="s">
        <v>15</v>
      </c>
      <c r="AB9" s="203" t="s">
        <v>16</v>
      </c>
      <c r="AC9" s="203" t="s">
        <v>17</v>
      </c>
      <c r="AD9" s="203" t="s">
        <v>18</v>
      </c>
      <c r="AE9" s="202" t="s">
        <v>14</v>
      </c>
      <c r="AF9" s="202" t="s">
        <v>15</v>
      </c>
      <c r="AG9" s="202" t="s">
        <v>16</v>
      </c>
      <c r="AH9" s="202" t="s">
        <v>17</v>
      </c>
      <c r="AI9" s="202" t="s">
        <v>18</v>
      </c>
      <c r="AJ9" s="288"/>
      <c r="AK9" s="288"/>
    </row>
    <row r="10" spans="1:37" s="5" customFormat="1">
      <c r="A10" s="279" t="s">
        <v>31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</row>
    <row r="11" spans="1:37" s="5" customFormat="1" ht="23" customHeight="1">
      <c r="A11" s="187">
        <v>1</v>
      </c>
      <c r="B11" s="201" t="s">
        <v>19</v>
      </c>
      <c r="C11" s="133"/>
      <c r="D11" s="133">
        <v>3</v>
      </c>
      <c r="E11" s="125"/>
      <c r="F11" s="134"/>
      <c r="G11" s="134"/>
      <c r="H11" s="134"/>
      <c r="I11" s="134"/>
      <c r="J11" s="134"/>
      <c r="K11" s="135"/>
      <c r="L11" s="135"/>
      <c r="M11" s="135"/>
      <c r="N11" s="135"/>
      <c r="O11" s="135"/>
      <c r="P11" s="136"/>
      <c r="Q11" s="136"/>
      <c r="R11" s="136">
        <v>30</v>
      </c>
      <c r="S11" s="136"/>
      <c r="T11" s="136"/>
      <c r="U11" s="122"/>
      <c r="V11" s="122"/>
      <c r="W11" s="122"/>
      <c r="X11" s="122"/>
      <c r="Y11" s="122"/>
      <c r="Z11" s="138"/>
      <c r="AA11" s="138"/>
      <c r="AB11" s="138"/>
      <c r="AC11" s="138"/>
      <c r="AD11" s="138"/>
      <c r="AE11" s="139"/>
      <c r="AF11" s="139"/>
      <c r="AG11" s="139"/>
      <c r="AH11" s="139"/>
      <c r="AI11" s="139"/>
      <c r="AJ11" s="125">
        <f>SUM(F11:I11,K11:N11,P11:S11,U11:X11,Z11:AC11,AE11:AH11)</f>
        <v>30</v>
      </c>
      <c r="AK11" s="125">
        <f>J11+O11+T11+Y11+AD11+AI11</f>
        <v>0</v>
      </c>
    </row>
    <row r="12" spans="1:37" s="5" customFormat="1" ht="23" customHeight="1">
      <c r="A12" s="187">
        <v>2</v>
      </c>
      <c r="B12" s="201" t="s">
        <v>38</v>
      </c>
      <c r="C12" s="133">
        <v>3</v>
      </c>
      <c r="D12" s="133">
        <v>2</v>
      </c>
      <c r="E12" s="194"/>
      <c r="F12" s="140"/>
      <c r="G12" s="140"/>
      <c r="H12" s="140"/>
      <c r="I12" s="140"/>
      <c r="J12" s="140"/>
      <c r="K12" s="141"/>
      <c r="L12" s="141"/>
      <c r="M12" s="141">
        <v>60</v>
      </c>
      <c r="N12" s="141"/>
      <c r="O12" s="141">
        <v>4</v>
      </c>
      <c r="P12" s="142"/>
      <c r="Q12" s="142"/>
      <c r="R12" s="142">
        <v>60</v>
      </c>
      <c r="S12" s="142"/>
      <c r="T12" s="142">
        <v>4</v>
      </c>
      <c r="U12" s="122"/>
      <c r="V12" s="122"/>
      <c r="W12" s="122"/>
      <c r="X12" s="122"/>
      <c r="Y12" s="122"/>
      <c r="Z12" s="144"/>
      <c r="AA12" s="144"/>
      <c r="AB12" s="144"/>
      <c r="AC12" s="144"/>
      <c r="AD12" s="144"/>
      <c r="AE12" s="145"/>
      <c r="AF12" s="145"/>
      <c r="AG12" s="145"/>
      <c r="AH12" s="145"/>
      <c r="AI12" s="145"/>
      <c r="AJ12" s="125">
        <f>SUM(F12:I12,K12:N12,P12:S12,U12:X12,Z12:AC12,AE12:AH12)</f>
        <v>120</v>
      </c>
      <c r="AK12" s="125">
        <f>J12+O12+T12+Y12+AD12+AI12</f>
        <v>8</v>
      </c>
    </row>
    <row r="13" spans="1:37" s="5" customFormat="1" ht="23" customHeight="1">
      <c r="A13" s="187">
        <v>3</v>
      </c>
      <c r="B13" s="200" t="s">
        <v>96</v>
      </c>
      <c r="C13" s="133">
        <v>1</v>
      </c>
      <c r="D13" s="125"/>
      <c r="E13" s="125">
        <v>1</v>
      </c>
      <c r="F13" s="134">
        <v>30</v>
      </c>
      <c r="G13" s="134"/>
      <c r="H13" s="134"/>
      <c r="I13" s="134"/>
      <c r="J13" s="134">
        <v>2</v>
      </c>
      <c r="K13" s="135"/>
      <c r="L13" s="135"/>
      <c r="M13" s="135"/>
      <c r="N13" s="135"/>
      <c r="O13" s="135"/>
      <c r="P13" s="136"/>
      <c r="Q13" s="136"/>
      <c r="R13" s="136"/>
      <c r="S13" s="136"/>
      <c r="T13" s="136"/>
      <c r="U13" s="122"/>
      <c r="V13" s="122"/>
      <c r="W13" s="122"/>
      <c r="X13" s="122"/>
      <c r="Y13" s="122"/>
      <c r="Z13" s="138"/>
      <c r="AA13" s="138"/>
      <c r="AB13" s="138"/>
      <c r="AC13" s="138"/>
      <c r="AD13" s="138"/>
      <c r="AE13" s="139"/>
      <c r="AF13" s="139"/>
      <c r="AG13" s="139"/>
      <c r="AH13" s="139"/>
      <c r="AI13" s="139"/>
      <c r="AJ13" s="125">
        <f>SUM(F13:I13,K13:N13,P13:S13,U13:X13,Z13:AC13,AE13:AH13)</f>
        <v>30</v>
      </c>
      <c r="AK13" s="125">
        <f>J13+O13+T13+Y13+AD13+AI13</f>
        <v>2</v>
      </c>
    </row>
    <row r="14" spans="1:37" s="5" customFormat="1" ht="23" customHeight="1">
      <c r="A14" s="187">
        <v>4</v>
      </c>
      <c r="B14" s="73" t="s">
        <v>33</v>
      </c>
      <c r="C14" s="133"/>
      <c r="D14" s="133">
        <v>6</v>
      </c>
      <c r="E14" s="125"/>
      <c r="F14" s="74"/>
      <c r="G14" s="134"/>
      <c r="H14" s="134"/>
      <c r="I14" s="134"/>
      <c r="J14" s="134"/>
      <c r="K14" s="135"/>
      <c r="L14" s="135"/>
      <c r="M14" s="135"/>
      <c r="N14" s="135"/>
      <c r="O14" s="135"/>
      <c r="P14" s="136"/>
      <c r="Q14" s="136"/>
      <c r="R14" s="136"/>
      <c r="S14" s="136"/>
      <c r="T14" s="136"/>
      <c r="U14" s="75"/>
      <c r="V14" s="75"/>
      <c r="W14" s="75"/>
      <c r="X14" s="75"/>
      <c r="Y14" s="75"/>
      <c r="Z14" s="138"/>
      <c r="AA14" s="138"/>
      <c r="AB14" s="138"/>
      <c r="AC14" s="138"/>
      <c r="AD14" s="138"/>
      <c r="AE14" s="139">
        <v>30</v>
      </c>
      <c r="AF14" s="139"/>
      <c r="AG14" s="139"/>
      <c r="AH14" s="139"/>
      <c r="AI14" s="139">
        <v>2</v>
      </c>
      <c r="AJ14" s="125">
        <f>SUM(F14:I14,K14:N14,P14:S14,U14:X14,Z14:AC14,AE14:AH14)</f>
        <v>30</v>
      </c>
      <c r="AK14" s="125">
        <f>J14+O14+T14+Y14+AD14+AI14</f>
        <v>2</v>
      </c>
    </row>
    <row r="15" spans="1:37" s="5" customFormat="1" ht="23" customHeight="1">
      <c r="A15" s="187">
        <v>5</v>
      </c>
      <c r="B15" s="76" t="s">
        <v>26</v>
      </c>
      <c r="C15" s="133"/>
      <c r="D15" s="133"/>
      <c r="E15" s="125">
        <v>5.6</v>
      </c>
      <c r="F15" s="74"/>
      <c r="G15" s="134"/>
      <c r="H15" s="134"/>
      <c r="I15" s="134"/>
      <c r="J15" s="134"/>
      <c r="K15" s="135"/>
      <c r="L15" s="135"/>
      <c r="M15" s="135"/>
      <c r="N15" s="135"/>
      <c r="O15" s="135"/>
      <c r="P15" s="136"/>
      <c r="Q15" s="136"/>
      <c r="R15" s="136"/>
      <c r="S15" s="136"/>
      <c r="T15" s="136"/>
      <c r="U15" s="75"/>
      <c r="V15" s="75"/>
      <c r="W15" s="75"/>
      <c r="X15" s="75"/>
      <c r="Y15" s="75"/>
      <c r="Z15" s="138"/>
      <c r="AA15" s="138"/>
      <c r="AB15" s="138"/>
      <c r="AC15" s="138">
        <v>30</v>
      </c>
      <c r="AD15" s="138">
        <v>3</v>
      </c>
      <c r="AE15" s="139"/>
      <c r="AF15" s="139"/>
      <c r="AG15" s="139"/>
      <c r="AH15" s="139">
        <v>30</v>
      </c>
      <c r="AI15" s="139">
        <v>16</v>
      </c>
      <c r="AJ15" s="125">
        <f>SUM(F15:I15,K15:N15,P15:S15,U15:X15,Z15:AC15,AE15:AH15)</f>
        <v>60</v>
      </c>
      <c r="AK15" s="125">
        <f>SUM(AD15,AI15)</f>
        <v>19</v>
      </c>
    </row>
    <row r="16" spans="1:37" ht="23" customHeight="1">
      <c r="A16" s="276" t="s">
        <v>43</v>
      </c>
      <c r="B16" s="277"/>
      <c r="C16" s="277"/>
      <c r="D16" s="277"/>
      <c r="E16" s="278"/>
      <c r="F16" s="196">
        <f t="shared" ref="F16:AB16" si="0">SUM(F11:F14)</f>
        <v>30</v>
      </c>
      <c r="G16" s="196">
        <f t="shared" si="0"/>
        <v>0</v>
      </c>
      <c r="H16" s="196">
        <f t="shared" si="0"/>
        <v>0</v>
      </c>
      <c r="I16" s="196">
        <f t="shared" si="0"/>
        <v>0</v>
      </c>
      <c r="J16" s="196">
        <f t="shared" si="0"/>
        <v>2</v>
      </c>
      <c r="K16" s="196">
        <f t="shared" si="0"/>
        <v>0</v>
      </c>
      <c r="L16" s="196">
        <f t="shared" si="0"/>
        <v>0</v>
      </c>
      <c r="M16" s="196">
        <f t="shared" si="0"/>
        <v>60</v>
      </c>
      <c r="N16" s="196">
        <f t="shared" si="0"/>
        <v>0</v>
      </c>
      <c r="O16" s="196">
        <f t="shared" si="0"/>
        <v>4</v>
      </c>
      <c r="P16" s="196">
        <f t="shared" si="0"/>
        <v>0</v>
      </c>
      <c r="Q16" s="196">
        <f t="shared" si="0"/>
        <v>0</v>
      </c>
      <c r="R16" s="196">
        <f t="shared" si="0"/>
        <v>90</v>
      </c>
      <c r="S16" s="196">
        <f t="shared" si="0"/>
        <v>0</v>
      </c>
      <c r="T16" s="196">
        <f t="shared" si="0"/>
        <v>4</v>
      </c>
      <c r="U16" s="196">
        <f t="shared" si="0"/>
        <v>0</v>
      </c>
      <c r="V16" s="196">
        <f t="shared" si="0"/>
        <v>0</v>
      </c>
      <c r="W16" s="196">
        <f t="shared" si="0"/>
        <v>0</v>
      </c>
      <c r="X16" s="196">
        <f t="shared" si="0"/>
        <v>0</v>
      </c>
      <c r="Y16" s="196">
        <f t="shared" si="0"/>
        <v>0</v>
      </c>
      <c r="Z16" s="196">
        <f t="shared" si="0"/>
        <v>0</v>
      </c>
      <c r="AA16" s="196">
        <f t="shared" si="0"/>
        <v>0</v>
      </c>
      <c r="AB16" s="196">
        <f t="shared" si="0"/>
        <v>0</v>
      </c>
      <c r="AC16" s="196">
        <f>SUM(AC11:AC15)</f>
        <v>30</v>
      </c>
      <c r="AD16" s="196">
        <f>SUM(AD11:AD15)</f>
        <v>3</v>
      </c>
      <c r="AE16" s="196">
        <f>SUM(AE11:AE14)</f>
        <v>30</v>
      </c>
      <c r="AF16" s="196">
        <f>SUM(AF11:AF14)</f>
        <v>0</v>
      </c>
      <c r="AG16" s="196">
        <f>SUM(AG11:AG14)</f>
        <v>0</v>
      </c>
      <c r="AH16" s="196">
        <f>SUM(AH11:AH15)</f>
        <v>30</v>
      </c>
      <c r="AI16" s="196">
        <f>SUM(AI11:AI15)</f>
        <v>18</v>
      </c>
      <c r="AJ16" s="199">
        <f>SUM(AJ11:AJ15)</f>
        <v>270</v>
      </c>
      <c r="AK16" s="196">
        <f>SUM(AK11:AK15)</f>
        <v>31</v>
      </c>
    </row>
    <row r="17" spans="1:37" ht="23" customHeight="1">
      <c r="A17" s="328" t="s">
        <v>40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30"/>
    </row>
    <row r="18" spans="1:37" ht="23" customHeight="1">
      <c r="A18" s="179">
        <v>6</v>
      </c>
      <c r="B18" s="175" t="s">
        <v>95</v>
      </c>
      <c r="C18" s="125" t="s">
        <v>28</v>
      </c>
      <c r="D18" s="125" t="s">
        <v>29</v>
      </c>
      <c r="E18" s="125"/>
      <c r="F18" s="126"/>
      <c r="G18" s="126"/>
      <c r="H18" s="126">
        <v>120</v>
      </c>
      <c r="I18" s="126"/>
      <c r="J18" s="126">
        <v>5</v>
      </c>
      <c r="K18" s="127"/>
      <c r="L18" s="127"/>
      <c r="M18" s="127">
        <v>120</v>
      </c>
      <c r="N18" s="127"/>
      <c r="O18" s="127">
        <v>7</v>
      </c>
      <c r="P18" s="128"/>
      <c r="Q18" s="128"/>
      <c r="R18" s="128">
        <v>90</v>
      </c>
      <c r="S18" s="128"/>
      <c r="T18" s="128">
        <v>3</v>
      </c>
      <c r="U18" s="129"/>
      <c r="V18" s="129"/>
      <c r="W18" s="129">
        <v>90</v>
      </c>
      <c r="X18" s="129"/>
      <c r="Y18" s="129">
        <v>5</v>
      </c>
      <c r="Z18" s="130"/>
      <c r="AA18" s="130"/>
      <c r="AB18" s="130">
        <v>60</v>
      </c>
      <c r="AC18" s="130"/>
      <c r="AD18" s="130">
        <v>7</v>
      </c>
      <c r="AE18" s="131"/>
      <c r="AF18" s="131"/>
      <c r="AG18" s="131"/>
      <c r="AH18" s="131"/>
      <c r="AI18" s="131"/>
      <c r="AJ18" s="125">
        <f>SUM(F18:I18,K18:N18,P18:S18,U18:X18,Z18:AC18,AE18:AH18)</f>
        <v>480</v>
      </c>
      <c r="AK18" s="57">
        <f>J18+O18+T18+Y18+AD18+AI18</f>
        <v>27</v>
      </c>
    </row>
    <row r="19" spans="1:37" ht="26" customHeight="1">
      <c r="A19" s="303">
        <v>7</v>
      </c>
      <c r="B19" s="304" t="s">
        <v>94</v>
      </c>
      <c r="C19" s="118"/>
      <c r="D19" s="118">
        <v>3.4</v>
      </c>
      <c r="E19" s="118"/>
      <c r="F19" s="119"/>
      <c r="G19" s="119"/>
      <c r="H19" s="119"/>
      <c r="I19" s="119"/>
      <c r="J19" s="119"/>
      <c r="K19" s="120"/>
      <c r="L19" s="120"/>
      <c r="M19" s="120"/>
      <c r="N19" s="120"/>
      <c r="O19" s="120"/>
      <c r="P19" s="121"/>
      <c r="Q19" s="121"/>
      <c r="R19" s="121">
        <v>30</v>
      </c>
      <c r="S19" s="121"/>
      <c r="T19" s="121">
        <v>1</v>
      </c>
      <c r="U19" s="122"/>
      <c r="V19" s="122"/>
      <c r="W19" s="122">
        <v>30</v>
      </c>
      <c r="X19" s="122"/>
      <c r="Y19" s="122">
        <v>2</v>
      </c>
      <c r="Z19" s="123"/>
      <c r="AA19" s="123"/>
      <c r="AB19" s="123"/>
      <c r="AC19" s="123"/>
      <c r="AD19" s="123"/>
      <c r="AE19" s="124"/>
      <c r="AF19" s="124"/>
      <c r="AG19" s="124"/>
      <c r="AH19" s="124"/>
      <c r="AI19" s="124"/>
      <c r="AJ19" s="125">
        <f>SUM(F19:I19,K19:N19,P19:S19,U19:X19,Z19:AC19,AE19:AH19)</f>
        <v>60</v>
      </c>
      <c r="AK19" s="57">
        <f>J19+O19+T19+Y19+AD19+AI19</f>
        <v>3</v>
      </c>
    </row>
    <row r="20" spans="1:37" ht="23" customHeight="1">
      <c r="A20" s="179">
        <v>8</v>
      </c>
      <c r="B20" s="305" t="s">
        <v>93</v>
      </c>
      <c r="C20" s="118"/>
      <c r="D20" s="118">
        <v>2.2999999999999998</v>
      </c>
      <c r="E20" s="92"/>
      <c r="F20" s="93"/>
      <c r="G20" s="94"/>
      <c r="H20" s="94"/>
      <c r="I20" s="94"/>
      <c r="J20" s="95"/>
      <c r="K20" s="96"/>
      <c r="L20" s="120"/>
      <c r="M20" s="120"/>
      <c r="N20" s="120"/>
      <c r="O20" s="120"/>
      <c r="P20" s="121"/>
      <c r="Q20" s="121"/>
      <c r="R20" s="121">
        <v>30</v>
      </c>
      <c r="S20" s="121"/>
      <c r="T20" s="121">
        <v>2</v>
      </c>
      <c r="U20" s="122"/>
      <c r="V20" s="122"/>
      <c r="W20" s="122"/>
      <c r="X20" s="122"/>
      <c r="Y20" s="122"/>
      <c r="Z20" s="123"/>
      <c r="AA20" s="123"/>
      <c r="AB20" s="123"/>
      <c r="AC20" s="123"/>
      <c r="AD20" s="123"/>
      <c r="AE20" s="124"/>
      <c r="AF20" s="124"/>
      <c r="AG20" s="124"/>
      <c r="AH20" s="124"/>
      <c r="AI20" s="124"/>
      <c r="AJ20" s="125">
        <f>SUM(F20:I20,K20:N20,P20:S20,U20:X20,Z20:AC20,AE20:AH20)</f>
        <v>30</v>
      </c>
      <c r="AK20" s="57">
        <f>J20+O20+T20+Y20+AD20+AI20</f>
        <v>2</v>
      </c>
    </row>
    <row r="21" spans="1:37" ht="28" customHeight="1">
      <c r="A21" s="179">
        <v>9</v>
      </c>
      <c r="B21" s="306" t="s">
        <v>92</v>
      </c>
      <c r="C21" s="118"/>
      <c r="D21" s="118">
        <v>5</v>
      </c>
      <c r="E21" s="118"/>
      <c r="F21" s="119"/>
      <c r="G21" s="119"/>
      <c r="H21" s="119"/>
      <c r="I21" s="119"/>
      <c r="J21" s="119"/>
      <c r="K21" s="120"/>
      <c r="L21" s="120"/>
      <c r="M21" s="120"/>
      <c r="N21" s="120"/>
      <c r="O21" s="120"/>
      <c r="P21" s="121"/>
      <c r="Q21" s="121"/>
      <c r="R21" s="121"/>
      <c r="S21" s="121"/>
      <c r="T21" s="121"/>
      <c r="U21" s="122"/>
      <c r="V21" s="122"/>
      <c r="W21" s="122"/>
      <c r="X21" s="122"/>
      <c r="Y21" s="122"/>
      <c r="Z21" s="123"/>
      <c r="AA21" s="123"/>
      <c r="AB21" s="123">
        <v>30</v>
      </c>
      <c r="AC21" s="123"/>
      <c r="AD21" s="123">
        <v>2</v>
      </c>
      <c r="AE21" s="124"/>
      <c r="AF21" s="124"/>
      <c r="AG21" s="124"/>
      <c r="AH21" s="124"/>
      <c r="AI21" s="124"/>
      <c r="AJ21" s="125">
        <v>30</v>
      </c>
      <c r="AK21" s="57">
        <v>2</v>
      </c>
    </row>
    <row r="22" spans="1:37" ht="23" customHeight="1">
      <c r="A22" s="179">
        <v>10</v>
      </c>
      <c r="B22" s="175" t="s">
        <v>91</v>
      </c>
      <c r="C22" s="83"/>
      <c r="D22" s="84">
        <v>5</v>
      </c>
      <c r="E22" s="84"/>
      <c r="F22" s="119"/>
      <c r="G22" s="119"/>
      <c r="H22" s="119"/>
      <c r="I22" s="119"/>
      <c r="J22" s="119"/>
      <c r="K22" s="85"/>
      <c r="L22" s="85"/>
      <c r="M22" s="85"/>
      <c r="N22" s="85"/>
      <c r="O22" s="85"/>
      <c r="P22" s="86"/>
      <c r="Q22" s="86"/>
      <c r="R22" s="86"/>
      <c r="S22" s="86"/>
      <c r="T22" s="86"/>
      <c r="U22" s="75"/>
      <c r="V22" s="75"/>
      <c r="W22" s="75"/>
      <c r="X22" s="75"/>
      <c r="Y22" s="75"/>
      <c r="Z22" s="87"/>
      <c r="AA22" s="87"/>
      <c r="AB22" s="87">
        <v>30</v>
      </c>
      <c r="AC22" s="87"/>
      <c r="AD22" s="87">
        <v>2</v>
      </c>
      <c r="AE22" s="88"/>
      <c r="AF22" s="88"/>
      <c r="AG22" s="88"/>
      <c r="AH22" s="88"/>
      <c r="AI22" s="88"/>
      <c r="AJ22" s="125">
        <f t="shared" ref="AJ22:AJ33" si="1">SUM(F22:I22,K22:N22,P22:S22,U22:X22,Z22:AC22,AE22:AH22)</f>
        <v>30</v>
      </c>
      <c r="AK22" s="57">
        <f t="shared" ref="AK22:AK33" si="2">J22+O22+T22+Y22+AD22+AI22</f>
        <v>2</v>
      </c>
    </row>
    <row r="23" spans="1:37" ht="23" customHeight="1">
      <c r="A23" s="221">
        <v>11</v>
      </c>
      <c r="B23" s="315" t="s">
        <v>90</v>
      </c>
      <c r="C23" s="125">
        <v>2</v>
      </c>
      <c r="D23" s="125"/>
      <c r="E23" s="125">
        <v>2</v>
      </c>
      <c r="F23" s="126"/>
      <c r="G23" s="126"/>
      <c r="H23" s="126"/>
      <c r="I23" s="126"/>
      <c r="J23" s="126"/>
      <c r="K23" s="127">
        <v>30</v>
      </c>
      <c r="L23" s="127"/>
      <c r="M23" s="127"/>
      <c r="N23" s="127"/>
      <c r="O23" s="127">
        <v>3</v>
      </c>
      <c r="P23" s="128"/>
      <c r="Q23" s="128"/>
      <c r="R23" s="128"/>
      <c r="S23" s="128"/>
      <c r="T23" s="128"/>
      <c r="U23" s="129"/>
      <c r="V23" s="129"/>
      <c r="W23" s="129"/>
      <c r="X23" s="129"/>
      <c r="Y23" s="129"/>
      <c r="Z23" s="130"/>
      <c r="AA23" s="130"/>
      <c r="AB23" s="130"/>
      <c r="AC23" s="130"/>
      <c r="AD23" s="130"/>
      <c r="AE23" s="131"/>
      <c r="AF23" s="131"/>
      <c r="AG23" s="131"/>
      <c r="AH23" s="131"/>
      <c r="AI23" s="131"/>
      <c r="AJ23" s="125">
        <f t="shared" si="1"/>
        <v>30</v>
      </c>
      <c r="AK23" s="57">
        <f t="shared" si="2"/>
        <v>3</v>
      </c>
    </row>
    <row r="24" spans="1:37" ht="23" customHeight="1">
      <c r="A24" s="221"/>
      <c r="B24" s="315"/>
      <c r="C24" s="125"/>
      <c r="D24" s="125">
        <v>2</v>
      </c>
      <c r="E24" s="125"/>
      <c r="F24" s="126"/>
      <c r="G24" s="126"/>
      <c r="H24" s="126"/>
      <c r="I24" s="126"/>
      <c r="J24" s="126"/>
      <c r="K24" s="127"/>
      <c r="L24" s="127"/>
      <c r="M24" s="127">
        <v>30</v>
      </c>
      <c r="N24" s="127"/>
      <c r="O24" s="127">
        <v>2</v>
      </c>
      <c r="P24" s="128"/>
      <c r="Q24" s="128"/>
      <c r="R24" s="128"/>
      <c r="S24" s="128"/>
      <c r="T24" s="128"/>
      <c r="U24" s="129"/>
      <c r="V24" s="129"/>
      <c r="W24" s="129"/>
      <c r="X24" s="129"/>
      <c r="Y24" s="129"/>
      <c r="Z24" s="130"/>
      <c r="AA24" s="130"/>
      <c r="AB24" s="130"/>
      <c r="AC24" s="130"/>
      <c r="AD24" s="130"/>
      <c r="AE24" s="131"/>
      <c r="AF24" s="131"/>
      <c r="AG24" s="131"/>
      <c r="AH24" s="131"/>
      <c r="AI24" s="131"/>
      <c r="AJ24" s="125">
        <f t="shared" si="1"/>
        <v>30</v>
      </c>
      <c r="AK24" s="57">
        <f t="shared" si="2"/>
        <v>2</v>
      </c>
    </row>
    <row r="25" spans="1:37" ht="25" customHeight="1">
      <c r="A25" s="321">
        <v>12</v>
      </c>
      <c r="B25" s="175" t="s">
        <v>89</v>
      </c>
      <c r="C25" s="83"/>
      <c r="D25" s="84">
        <v>5</v>
      </c>
      <c r="E25" s="84"/>
      <c r="F25" s="119"/>
      <c r="G25" s="119"/>
      <c r="H25" s="119"/>
      <c r="I25" s="119"/>
      <c r="J25" s="119"/>
      <c r="K25" s="85"/>
      <c r="L25" s="85"/>
      <c r="M25" s="85"/>
      <c r="N25" s="85"/>
      <c r="O25" s="85"/>
      <c r="P25" s="86"/>
      <c r="Q25" s="86"/>
      <c r="R25" s="86"/>
      <c r="S25" s="86"/>
      <c r="T25" s="86"/>
      <c r="U25" s="75"/>
      <c r="V25" s="75"/>
      <c r="W25" s="75"/>
      <c r="X25" s="75"/>
      <c r="Y25" s="75"/>
      <c r="Z25" s="87"/>
      <c r="AA25" s="87">
        <v>30</v>
      </c>
      <c r="AB25" s="87"/>
      <c r="AC25" s="87"/>
      <c r="AD25" s="87">
        <v>2</v>
      </c>
      <c r="AE25" s="88"/>
      <c r="AF25" s="88"/>
      <c r="AG25" s="88"/>
      <c r="AH25" s="88"/>
      <c r="AI25" s="88"/>
      <c r="AJ25" s="125">
        <f t="shared" si="1"/>
        <v>30</v>
      </c>
      <c r="AK25" s="57">
        <f t="shared" si="2"/>
        <v>2</v>
      </c>
    </row>
    <row r="26" spans="1:37" ht="23" customHeight="1">
      <c r="A26" s="179">
        <v>13</v>
      </c>
      <c r="B26" s="175" t="s">
        <v>88</v>
      </c>
      <c r="C26" s="125">
        <v>5</v>
      </c>
      <c r="D26" s="125">
        <v>5</v>
      </c>
      <c r="E26" s="125"/>
      <c r="F26" s="126"/>
      <c r="G26" s="126"/>
      <c r="H26" s="126"/>
      <c r="I26" s="126"/>
      <c r="J26" s="126"/>
      <c r="K26" s="127"/>
      <c r="L26" s="127"/>
      <c r="M26" s="127"/>
      <c r="N26" s="127"/>
      <c r="O26" s="127"/>
      <c r="P26" s="128"/>
      <c r="Q26" s="128"/>
      <c r="R26" s="128"/>
      <c r="S26" s="128"/>
      <c r="T26" s="128"/>
      <c r="U26" s="129"/>
      <c r="V26" s="129"/>
      <c r="W26" s="129"/>
      <c r="X26" s="129"/>
      <c r="Y26" s="129"/>
      <c r="Z26" s="130"/>
      <c r="AA26" s="130"/>
      <c r="AB26" s="130">
        <v>30</v>
      </c>
      <c r="AC26" s="130"/>
      <c r="AD26" s="130">
        <v>4</v>
      </c>
      <c r="AE26" s="131"/>
      <c r="AF26" s="131"/>
      <c r="AG26" s="131"/>
      <c r="AH26" s="131"/>
      <c r="AI26" s="131"/>
      <c r="AJ26" s="125">
        <f t="shared" si="1"/>
        <v>30</v>
      </c>
      <c r="AK26" s="57">
        <f t="shared" si="2"/>
        <v>4</v>
      </c>
    </row>
    <row r="27" spans="1:37" ht="23" customHeight="1">
      <c r="A27" s="179">
        <v>14</v>
      </c>
      <c r="B27" s="175" t="s">
        <v>87</v>
      </c>
      <c r="C27" s="125"/>
      <c r="D27" s="125">
        <v>3</v>
      </c>
      <c r="E27" s="125"/>
      <c r="F27" s="126"/>
      <c r="G27" s="126">
        <v>30</v>
      </c>
      <c r="H27" s="126"/>
      <c r="I27" s="126"/>
      <c r="J27" s="126">
        <v>3</v>
      </c>
      <c r="K27" s="127"/>
      <c r="L27" s="127"/>
      <c r="M27" s="127"/>
      <c r="N27" s="127"/>
      <c r="O27" s="127"/>
      <c r="P27" s="128"/>
      <c r="Q27" s="128"/>
      <c r="R27" s="128"/>
      <c r="S27" s="128"/>
      <c r="T27" s="128"/>
      <c r="U27" s="129"/>
      <c r="V27" s="129"/>
      <c r="W27" s="129"/>
      <c r="X27" s="129"/>
      <c r="Y27" s="129"/>
      <c r="Z27" s="130"/>
      <c r="AA27" s="130"/>
      <c r="AB27" s="130"/>
      <c r="AC27" s="130"/>
      <c r="AD27" s="130"/>
      <c r="AE27" s="131"/>
      <c r="AF27" s="131"/>
      <c r="AG27" s="131"/>
      <c r="AH27" s="131"/>
      <c r="AI27" s="131"/>
      <c r="AJ27" s="125">
        <f t="shared" si="1"/>
        <v>30</v>
      </c>
      <c r="AK27" s="57">
        <f t="shared" si="2"/>
        <v>3</v>
      </c>
    </row>
    <row r="28" spans="1:37" ht="23" customHeight="1">
      <c r="A28" s="308">
        <v>15</v>
      </c>
      <c r="B28" s="222" t="s">
        <v>105</v>
      </c>
      <c r="C28" s="97">
        <v>1</v>
      </c>
      <c r="D28" s="118"/>
      <c r="E28" s="118">
        <v>1</v>
      </c>
      <c r="F28" s="91">
        <v>30</v>
      </c>
      <c r="G28" s="98"/>
      <c r="H28" s="91"/>
      <c r="I28" s="98"/>
      <c r="J28" s="91">
        <v>3</v>
      </c>
      <c r="K28" s="120"/>
      <c r="L28" s="120"/>
      <c r="M28" s="120"/>
      <c r="N28" s="120"/>
      <c r="O28" s="120"/>
      <c r="P28" s="121"/>
      <c r="Q28" s="121"/>
      <c r="R28" s="121"/>
      <c r="S28" s="121"/>
      <c r="T28" s="121"/>
      <c r="U28" s="122"/>
      <c r="V28" s="122"/>
      <c r="W28" s="122"/>
      <c r="X28" s="122"/>
      <c r="Y28" s="122"/>
      <c r="Z28" s="123"/>
      <c r="AA28" s="123"/>
      <c r="AB28" s="123"/>
      <c r="AC28" s="123"/>
      <c r="AD28" s="123"/>
      <c r="AE28" s="124"/>
      <c r="AF28" s="124"/>
      <c r="AG28" s="124"/>
      <c r="AH28" s="124"/>
      <c r="AI28" s="124"/>
      <c r="AJ28" s="125">
        <f t="shared" si="1"/>
        <v>30</v>
      </c>
      <c r="AK28" s="57">
        <f t="shared" si="2"/>
        <v>3</v>
      </c>
    </row>
    <row r="29" spans="1:37" ht="23" customHeight="1">
      <c r="A29" s="309"/>
      <c r="B29" s="223"/>
      <c r="C29" s="83"/>
      <c r="D29" s="84">
        <v>1</v>
      </c>
      <c r="E29" s="84"/>
      <c r="F29" s="134"/>
      <c r="G29" s="134"/>
      <c r="H29" s="134">
        <v>30</v>
      </c>
      <c r="I29" s="134"/>
      <c r="J29" s="134">
        <v>2</v>
      </c>
      <c r="K29" s="85"/>
      <c r="L29" s="85"/>
      <c r="M29" s="85"/>
      <c r="N29" s="85"/>
      <c r="O29" s="85"/>
      <c r="P29" s="86"/>
      <c r="Q29" s="86"/>
      <c r="R29" s="86"/>
      <c r="S29" s="86"/>
      <c r="T29" s="86"/>
      <c r="U29" s="75"/>
      <c r="V29" s="75"/>
      <c r="W29" s="75"/>
      <c r="X29" s="75"/>
      <c r="Y29" s="75"/>
      <c r="Z29" s="87"/>
      <c r="AA29" s="87"/>
      <c r="AB29" s="87"/>
      <c r="AC29" s="87"/>
      <c r="AD29" s="87"/>
      <c r="AE29" s="88"/>
      <c r="AF29" s="88"/>
      <c r="AG29" s="88"/>
      <c r="AH29" s="88"/>
      <c r="AI29" s="88"/>
      <c r="AJ29" s="125">
        <f t="shared" si="1"/>
        <v>30</v>
      </c>
      <c r="AK29" s="57">
        <f t="shared" si="2"/>
        <v>2</v>
      </c>
    </row>
    <row r="30" spans="1:37" ht="26.5" customHeight="1">
      <c r="A30" s="321">
        <v>16</v>
      </c>
      <c r="B30" s="320" t="s">
        <v>104</v>
      </c>
      <c r="C30" s="133"/>
      <c r="D30" s="133">
        <v>2</v>
      </c>
      <c r="E30" s="125"/>
      <c r="F30" s="134"/>
      <c r="G30" s="134"/>
      <c r="H30" s="134"/>
      <c r="I30" s="134"/>
      <c r="J30" s="134"/>
      <c r="K30" s="135"/>
      <c r="L30" s="135"/>
      <c r="M30" s="135">
        <v>30</v>
      </c>
      <c r="N30" s="135"/>
      <c r="O30" s="135">
        <v>3</v>
      </c>
      <c r="P30" s="136"/>
      <c r="Q30" s="136"/>
      <c r="R30" s="136"/>
      <c r="S30" s="136"/>
      <c r="T30" s="136"/>
      <c r="U30" s="75"/>
      <c r="V30" s="75"/>
      <c r="W30" s="75"/>
      <c r="X30" s="75"/>
      <c r="Y30" s="75"/>
      <c r="Z30" s="138"/>
      <c r="AA30" s="138"/>
      <c r="AB30" s="138"/>
      <c r="AC30" s="138"/>
      <c r="AD30" s="138"/>
      <c r="AE30" s="139"/>
      <c r="AF30" s="139"/>
      <c r="AG30" s="139"/>
      <c r="AH30" s="139"/>
      <c r="AI30" s="139"/>
      <c r="AJ30" s="125">
        <f t="shared" si="1"/>
        <v>30</v>
      </c>
      <c r="AK30" s="57">
        <f t="shared" si="2"/>
        <v>3</v>
      </c>
    </row>
    <row r="31" spans="1:37" ht="23" customHeight="1">
      <c r="A31" s="321">
        <v>17</v>
      </c>
      <c r="B31" s="310" t="s">
        <v>86</v>
      </c>
      <c r="C31" s="133"/>
      <c r="D31" s="133">
        <v>2</v>
      </c>
      <c r="E31" s="125"/>
      <c r="F31" s="89"/>
      <c r="G31" s="89"/>
      <c r="H31" s="89"/>
      <c r="I31" s="89"/>
      <c r="J31" s="89"/>
      <c r="K31" s="85"/>
      <c r="L31" s="85">
        <v>30</v>
      </c>
      <c r="M31" s="85"/>
      <c r="N31" s="85"/>
      <c r="O31" s="85">
        <v>3</v>
      </c>
      <c r="P31" s="136"/>
      <c r="Q31" s="136"/>
      <c r="R31" s="136"/>
      <c r="S31" s="136"/>
      <c r="T31" s="136"/>
      <c r="U31" s="75"/>
      <c r="V31" s="75"/>
      <c r="W31" s="75"/>
      <c r="X31" s="75"/>
      <c r="Y31" s="75"/>
      <c r="Z31" s="138"/>
      <c r="AA31" s="138"/>
      <c r="AB31" s="138"/>
      <c r="AC31" s="138"/>
      <c r="AD31" s="138"/>
      <c r="AE31" s="139"/>
      <c r="AF31" s="139"/>
      <c r="AG31" s="139"/>
      <c r="AH31" s="139"/>
      <c r="AI31" s="139"/>
      <c r="AJ31" s="125">
        <f t="shared" si="1"/>
        <v>30</v>
      </c>
      <c r="AK31" s="57">
        <f t="shared" si="2"/>
        <v>3</v>
      </c>
    </row>
    <row r="32" spans="1:37" ht="23" customHeight="1">
      <c r="A32" s="311">
        <v>18</v>
      </c>
      <c r="B32" s="222" t="s">
        <v>85</v>
      </c>
      <c r="C32" s="101">
        <v>3</v>
      </c>
      <c r="D32" s="133"/>
      <c r="E32" s="90">
        <v>3</v>
      </c>
      <c r="F32" s="89"/>
      <c r="G32" s="89"/>
      <c r="H32" s="89"/>
      <c r="I32" s="89"/>
      <c r="J32" s="89"/>
      <c r="K32" s="85"/>
      <c r="L32" s="85"/>
      <c r="M32" s="85"/>
      <c r="N32" s="85"/>
      <c r="O32" s="85"/>
      <c r="P32" s="102">
        <v>30</v>
      </c>
      <c r="Q32" s="136"/>
      <c r="R32" s="102"/>
      <c r="S32" s="136"/>
      <c r="T32" s="102">
        <v>3</v>
      </c>
      <c r="U32" s="75"/>
      <c r="V32" s="75"/>
      <c r="W32" s="75"/>
      <c r="X32" s="75"/>
      <c r="Y32" s="75"/>
      <c r="Z32" s="103"/>
      <c r="AA32" s="138"/>
      <c r="AB32" s="103"/>
      <c r="AC32" s="138"/>
      <c r="AD32" s="103"/>
      <c r="AE32" s="139"/>
      <c r="AF32" s="104"/>
      <c r="AG32" s="139"/>
      <c r="AH32" s="104"/>
      <c r="AI32" s="139"/>
      <c r="AJ32" s="125">
        <f t="shared" si="1"/>
        <v>30</v>
      </c>
      <c r="AK32" s="57">
        <f t="shared" si="2"/>
        <v>3</v>
      </c>
    </row>
    <row r="33" spans="1:38" ht="23" customHeight="1">
      <c r="A33" s="312"/>
      <c r="B33" s="313"/>
      <c r="C33" s="105"/>
      <c r="D33" s="106">
        <v>2.2999999999999998</v>
      </c>
      <c r="E33" s="84"/>
      <c r="F33" s="89"/>
      <c r="G33" s="89"/>
      <c r="H33" s="89"/>
      <c r="I33" s="89"/>
      <c r="J33" s="89"/>
      <c r="K33" s="85"/>
      <c r="L33" s="85"/>
      <c r="M33" s="85">
        <v>30</v>
      </c>
      <c r="N33" s="85"/>
      <c r="O33" s="85">
        <v>2</v>
      </c>
      <c r="P33" s="86"/>
      <c r="Q33" s="107"/>
      <c r="R33" s="86">
        <v>30</v>
      </c>
      <c r="S33" s="107"/>
      <c r="T33" s="86">
        <v>2</v>
      </c>
      <c r="U33" s="75"/>
      <c r="V33" s="75"/>
      <c r="W33" s="75"/>
      <c r="X33" s="75"/>
      <c r="Y33" s="75"/>
      <c r="Z33" s="87"/>
      <c r="AA33" s="108"/>
      <c r="AB33" s="87"/>
      <c r="AC33" s="108"/>
      <c r="AD33" s="87"/>
      <c r="AE33" s="109"/>
      <c r="AF33" s="88"/>
      <c r="AG33" s="109"/>
      <c r="AH33" s="88"/>
      <c r="AI33" s="109"/>
      <c r="AJ33" s="125">
        <f t="shared" si="1"/>
        <v>60</v>
      </c>
      <c r="AK33" s="57">
        <f t="shared" si="2"/>
        <v>4</v>
      </c>
    </row>
    <row r="34" spans="1:38" ht="23" customHeight="1">
      <c r="A34" s="229" t="s">
        <v>42</v>
      </c>
      <c r="B34" s="274"/>
      <c r="C34" s="274"/>
      <c r="D34" s="274"/>
      <c r="E34" s="274"/>
      <c r="F34" s="196">
        <f t="shared" ref="F34:AK34" si="3">SUM(F18:F33)</f>
        <v>30</v>
      </c>
      <c r="G34" s="196">
        <f t="shared" si="3"/>
        <v>30</v>
      </c>
      <c r="H34" s="196">
        <f t="shared" si="3"/>
        <v>150</v>
      </c>
      <c r="I34" s="196">
        <f t="shared" si="3"/>
        <v>0</v>
      </c>
      <c r="J34" s="196">
        <f t="shared" si="3"/>
        <v>13</v>
      </c>
      <c r="K34" s="196">
        <f t="shared" si="3"/>
        <v>30</v>
      </c>
      <c r="L34" s="196">
        <f t="shared" si="3"/>
        <v>30</v>
      </c>
      <c r="M34" s="196">
        <f t="shared" si="3"/>
        <v>210</v>
      </c>
      <c r="N34" s="196">
        <f t="shared" si="3"/>
        <v>0</v>
      </c>
      <c r="O34" s="196">
        <f t="shared" si="3"/>
        <v>20</v>
      </c>
      <c r="P34" s="196">
        <f t="shared" si="3"/>
        <v>30</v>
      </c>
      <c r="Q34" s="196">
        <f t="shared" si="3"/>
        <v>0</v>
      </c>
      <c r="R34" s="196">
        <f t="shared" si="3"/>
        <v>180</v>
      </c>
      <c r="S34" s="196">
        <f t="shared" si="3"/>
        <v>0</v>
      </c>
      <c r="T34" s="196">
        <f t="shared" si="3"/>
        <v>11</v>
      </c>
      <c r="U34" s="196">
        <f t="shared" si="3"/>
        <v>0</v>
      </c>
      <c r="V34" s="196">
        <f t="shared" si="3"/>
        <v>0</v>
      </c>
      <c r="W34" s="196">
        <f t="shared" si="3"/>
        <v>120</v>
      </c>
      <c r="X34" s="196">
        <f t="shared" si="3"/>
        <v>0</v>
      </c>
      <c r="Y34" s="196">
        <f t="shared" si="3"/>
        <v>7</v>
      </c>
      <c r="Z34" s="196">
        <f t="shared" si="3"/>
        <v>0</v>
      </c>
      <c r="AA34" s="196">
        <f t="shared" si="3"/>
        <v>30</v>
      </c>
      <c r="AB34" s="196">
        <f t="shared" si="3"/>
        <v>150</v>
      </c>
      <c r="AC34" s="196">
        <f t="shared" si="3"/>
        <v>0</v>
      </c>
      <c r="AD34" s="196">
        <f t="shared" si="3"/>
        <v>17</v>
      </c>
      <c r="AE34" s="196">
        <f t="shared" si="3"/>
        <v>0</v>
      </c>
      <c r="AF34" s="196">
        <f t="shared" si="3"/>
        <v>0</v>
      </c>
      <c r="AG34" s="196">
        <f t="shared" si="3"/>
        <v>0</v>
      </c>
      <c r="AH34" s="196">
        <f t="shared" si="3"/>
        <v>0</v>
      </c>
      <c r="AI34" s="196">
        <f t="shared" si="3"/>
        <v>0</v>
      </c>
      <c r="AJ34" s="196">
        <f t="shared" si="3"/>
        <v>990</v>
      </c>
      <c r="AK34" s="196">
        <f t="shared" si="3"/>
        <v>68</v>
      </c>
    </row>
    <row r="35" spans="1:38" ht="23" customHeight="1">
      <c r="A35" s="281" t="s">
        <v>60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3"/>
    </row>
    <row r="36" spans="1:38" ht="27.5" customHeight="1">
      <c r="A36" s="198">
        <v>19</v>
      </c>
      <c r="B36" s="111" t="s">
        <v>52</v>
      </c>
      <c r="C36" s="84"/>
      <c r="D36" s="84">
        <v>3</v>
      </c>
      <c r="E36" s="84"/>
      <c r="F36" s="89"/>
      <c r="G36" s="89"/>
      <c r="H36" s="89"/>
      <c r="I36" s="89"/>
      <c r="J36" s="89"/>
      <c r="K36" s="85"/>
      <c r="L36" s="85"/>
      <c r="M36" s="85"/>
      <c r="N36" s="85"/>
      <c r="O36" s="85"/>
      <c r="P36" s="86">
        <v>30</v>
      </c>
      <c r="Q36" s="86"/>
      <c r="R36" s="86"/>
      <c r="S36" s="86"/>
      <c r="T36" s="86">
        <v>2</v>
      </c>
      <c r="U36" s="75"/>
      <c r="V36" s="75"/>
      <c r="W36" s="75"/>
      <c r="X36" s="75"/>
      <c r="Y36" s="75"/>
      <c r="Z36" s="87"/>
      <c r="AA36" s="87"/>
      <c r="AB36" s="87"/>
      <c r="AC36" s="87"/>
      <c r="AD36" s="87"/>
      <c r="AE36" s="88"/>
      <c r="AF36" s="88"/>
      <c r="AG36" s="88"/>
      <c r="AH36" s="88"/>
      <c r="AI36" s="88"/>
      <c r="AJ36" s="84">
        <f>SUM(F36:I36,K36:N36,P36:S36,U36:X36,Z36:AC36,AE36:AH36)</f>
        <v>30</v>
      </c>
      <c r="AK36" s="84">
        <f>J36+O36+T36+Y36+AD36+AI36</f>
        <v>2</v>
      </c>
    </row>
    <row r="37" spans="1:38" ht="23" customHeight="1">
      <c r="A37" s="116">
        <v>20</v>
      </c>
      <c r="B37" s="111" t="s">
        <v>53</v>
      </c>
      <c r="C37" s="84">
        <v>4</v>
      </c>
      <c r="D37" s="84">
        <v>3</v>
      </c>
      <c r="E37" s="84"/>
      <c r="F37" s="89"/>
      <c r="G37" s="89"/>
      <c r="H37" s="89"/>
      <c r="I37" s="89"/>
      <c r="J37" s="89"/>
      <c r="K37" s="85"/>
      <c r="L37" s="85"/>
      <c r="M37" s="85"/>
      <c r="N37" s="85"/>
      <c r="O37" s="85"/>
      <c r="P37" s="86"/>
      <c r="Q37" s="86">
        <v>30</v>
      </c>
      <c r="R37" s="86"/>
      <c r="S37" s="112"/>
      <c r="T37" s="86">
        <v>2</v>
      </c>
      <c r="U37" s="75"/>
      <c r="V37" s="75"/>
      <c r="W37" s="75"/>
      <c r="X37" s="75"/>
      <c r="Y37" s="75"/>
      <c r="Z37" s="87"/>
      <c r="AA37" s="87"/>
      <c r="AB37" s="87"/>
      <c r="AC37" s="87"/>
      <c r="AD37" s="87"/>
      <c r="AE37" s="88"/>
      <c r="AF37" s="88"/>
      <c r="AG37" s="88"/>
      <c r="AH37" s="88"/>
      <c r="AI37" s="88"/>
      <c r="AJ37" s="84">
        <f>SUM(F37:I37,K37:N37,P37:S37,U37:X37,Z37:AC37,AE37:AH37)</f>
        <v>30</v>
      </c>
      <c r="AK37" s="84">
        <f>J37+O37+T37+Y37+AD37+AI37</f>
        <v>2</v>
      </c>
    </row>
    <row r="38" spans="1:38" ht="23" customHeight="1">
      <c r="A38" s="197">
        <v>21</v>
      </c>
      <c r="B38" s="111" t="s">
        <v>54</v>
      </c>
      <c r="C38" s="84"/>
      <c r="D38" s="84">
        <v>4</v>
      </c>
      <c r="E38" s="84"/>
      <c r="F38" s="89"/>
      <c r="G38" s="89"/>
      <c r="H38" s="89"/>
      <c r="I38" s="89"/>
      <c r="J38" s="89"/>
      <c r="K38" s="85"/>
      <c r="L38" s="85"/>
      <c r="M38" s="85"/>
      <c r="N38" s="85"/>
      <c r="O38" s="85"/>
      <c r="P38" s="86"/>
      <c r="Q38" s="86"/>
      <c r="R38" s="86"/>
      <c r="S38" s="112"/>
      <c r="T38" s="112"/>
      <c r="U38" s="75">
        <v>30</v>
      </c>
      <c r="V38" s="75"/>
      <c r="W38" s="75"/>
      <c r="X38" s="75"/>
      <c r="Y38" s="75">
        <v>2</v>
      </c>
      <c r="Z38" s="87"/>
      <c r="AA38" s="87"/>
      <c r="AB38" s="87"/>
      <c r="AC38" s="87"/>
      <c r="AD38" s="87"/>
      <c r="AE38" s="88"/>
      <c r="AF38" s="88"/>
      <c r="AG38" s="88"/>
      <c r="AH38" s="88"/>
      <c r="AI38" s="88"/>
      <c r="AJ38" s="84">
        <f>SUM(F38:I38,K38:N38,P38:S38,U38:X38,Z38:AC38,AE38:AH38)</f>
        <v>30</v>
      </c>
      <c r="AK38" s="84">
        <f>J38+O38+T38+Y38+AD38+AI38</f>
        <v>2</v>
      </c>
    </row>
    <row r="39" spans="1:38" ht="23" customHeight="1">
      <c r="A39" s="116">
        <v>22</v>
      </c>
      <c r="B39" s="111" t="s">
        <v>55</v>
      </c>
      <c r="C39" s="84"/>
      <c r="D39" s="84">
        <v>5</v>
      </c>
      <c r="E39" s="84"/>
      <c r="F39" s="89"/>
      <c r="G39" s="89"/>
      <c r="H39" s="89"/>
      <c r="I39" s="89"/>
      <c r="J39" s="89"/>
      <c r="K39" s="85"/>
      <c r="L39" s="85"/>
      <c r="M39" s="85"/>
      <c r="N39" s="85"/>
      <c r="O39" s="85"/>
      <c r="P39" s="86"/>
      <c r="Q39" s="86"/>
      <c r="R39" s="86"/>
      <c r="S39" s="86"/>
      <c r="T39" s="86"/>
      <c r="U39" s="75"/>
      <c r="V39" s="75"/>
      <c r="W39" s="75"/>
      <c r="X39" s="75"/>
      <c r="Y39" s="75"/>
      <c r="Z39" s="87"/>
      <c r="AA39" s="87">
        <v>30</v>
      </c>
      <c r="AB39" s="87"/>
      <c r="AC39" s="87"/>
      <c r="AD39" s="87">
        <v>3</v>
      </c>
      <c r="AE39" s="88"/>
      <c r="AF39" s="88"/>
      <c r="AG39" s="88"/>
      <c r="AH39" s="88"/>
      <c r="AI39" s="88"/>
      <c r="AJ39" s="84">
        <f>SUM(F39:I39,K39:N39,P39:S39,U39:X39,Z39:AC39,AE39:AH39)</f>
        <v>30</v>
      </c>
      <c r="AK39" s="84">
        <f>J39+O39+T39+Y39+AD39+AI39</f>
        <v>3</v>
      </c>
    </row>
    <row r="40" spans="1:38" ht="23" customHeight="1">
      <c r="A40" s="229" t="s">
        <v>41</v>
      </c>
      <c r="B40" s="274"/>
      <c r="C40" s="274"/>
      <c r="D40" s="274"/>
      <c r="E40" s="274"/>
      <c r="F40" s="196">
        <f t="shared" ref="F40:AK40" si="4">SUM(F36:F39)</f>
        <v>0</v>
      </c>
      <c r="G40" s="196">
        <f t="shared" si="4"/>
        <v>0</v>
      </c>
      <c r="H40" s="196">
        <f t="shared" si="4"/>
        <v>0</v>
      </c>
      <c r="I40" s="196">
        <f t="shared" si="4"/>
        <v>0</v>
      </c>
      <c r="J40" s="196">
        <f t="shared" si="4"/>
        <v>0</v>
      </c>
      <c r="K40" s="196">
        <f t="shared" si="4"/>
        <v>0</v>
      </c>
      <c r="L40" s="196">
        <f t="shared" si="4"/>
        <v>0</v>
      </c>
      <c r="M40" s="196">
        <f t="shared" si="4"/>
        <v>0</v>
      </c>
      <c r="N40" s="196">
        <f t="shared" si="4"/>
        <v>0</v>
      </c>
      <c r="O40" s="196">
        <f t="shared" si="4"/>
        <v>0</v>
      </c>
      <c r="P40" s="196">
        <f t="shared" si="4"/>
        <v>30</v>
      </c>
      <c r="Q40" s="196">
        <f t="shared" si="4"/>
        <v>30</v>
      </c>
      <c r="R40" s="196">
        <f t="shared" si="4"/>
        <v>0</v>
      </c>
      <c r="S40" s="196">
        <f t="shared" si="4"/>
        <v>0</v>
      </c>
      <c r="T40" s="196">
        <f t="shared" si="4"/>
        <v>4</v>
      </c>
      <c r="U40" s="196">
        <f t="shared" si="4"/>
        <v>30</v>
      </c>
      <c r="V40" s="196">
        <f t="shared" si="4"/>
        <v>0</v>
      </c>
      <c r="W40" s="196">
        <f t="shared" si="4"/>
        <v>0</v>
      </c>
      <c r="X40" s="196">
        <f t="shared" si="4"/>
        <v>0</v>
      </c>
      <c r="Y40" s="196">
        <f t="shared" si="4"/>
        <v>2</v>
      </c>
      <c r="Z40" s="196">
        <f t="shared" si="4"/>
        <v>0</v>
      </c>
      <c r="AA40" s="196">
        <f t="shared" si="4"/>
        <v>30</v>
      </c>
      <c r="AB40" s="196">
        <f t="shared" si="4"/>
        <v>0</v>
      </c>
      <c r="AC40" s="196">
        <f t="shared" si="4"/>
        <v>0</v>
      </c>
      <c r="AD40" s="196">
        <f t="shared" si="4"/>
        <v>3</v>
      </c>
      <c r="AE40" s="196">
        <f t="shared" si="4"/>
        <v>0</v>
      </c>
      <c r="AF40" s="196">
        <f t="shared" si="4"/>
        <v>0</v>
      </c>
      <c r="AG40" s="196">
        <f t="shared" si="4"/>
        <v>0</v>
      </c>
      <c r="AH40" s="196">
        <f t="shared" si="4"/>
        <v>0</v>
      </c>
      <c r="AI40" s="196">
        <f t="shared" si="4"/>
        <v>0</v>
      </c>
      <c r="AJ40" s="196">
        <f t="shared" si="4"/>
        <v>120</v>
      </c>
      <c r="AK40" s="196">
        <f t="shared" si="4"/>
        <v>9</v>
      </c>
    </row>
    <row r="41" spans="1:38" ht="23" customHeight="1">
      <c r="A41" s="227" t="s">
        <v>84</v>
      </c>
      <c r="B41" s="275"/>
      <c r="C41" s="275"/>
      <c r="D41" s="275"/>
      <c r="E41" s="275"/>
      <c r="F41" s="184">
        <f t="shared" ref="F41:AK41" si="5">SUM(F16,F34,F40)</f>
        <v>60</v>
      </c>
      <c r="G41" s="184">
        <f t="shared" si="5"/>
        <v>30</v>
      </c>
      <c r="H41" s="184">
        <f t="shared" si="5"/>
        <v>150</v>
      </c>
      <c r="I41" s="184">
        <f t="shared" si="5"/>
        <v>0</v>
      </c>
      <c r="J41" s="184">
        <f t="shared" si="5"/>
        <v>15</v>
      </c>
      <c r="K41" s="184">
        <f t="shared" si="5"/>
        <v>30</v>
      </c>
      <c r="L41" s="184">
        <f t="shared" si="5"/>
        <v>30</v>
      </c>
      <c r="M41" s="184">
        <f t="shared" si="5"/>
        <v>270</v>
      </c>
      <c r="N41" s="184">
        <f t="shared" si="5"/>
        <v>0</v>
      </c>
      <c r="O41" s="184">
        <f t="shared" si="5"/>
        <v>24</v>
      </c>
      <c r="P41" s="184">
        <f t="shared" si="5"/>
        <v>60</v>
      </c>
      <c r="Q41" s="184">
        <f t="shared" si="5"/>
        <v>30</v>
      </c>
      <c r="R41" s="184">
        <f t="shared" si="5"/>
        <v>270</v>
      </c>
      <c r="S41" s="184">
        <f t="shared" si="5"/>
        <v>0</v>
      </c>
      <c r="T41" s="184">
        <f t="shared" si="5"/>
        <v>19</v>
      </c>
      <c r="U41" s="184">
        <f t="shared" si="5"/>
        <v>30</v>
      </c>
      <c r="V41" s="184">
        <f t="shared" si="5"/>
        <v>0</v>
      </c>
      <c r="W41" s="184">
        <f t="shared" si="5"/>
        <v>120</v>
      </c>
      <c r="X41" s="184">
        <f t="shared" si="5"/>
        <v>0</v>
      </c>
      <c r="Y41" s="184">
        <f t="shared" si="5"/>
        <v>9</v>
      </c>
      <c r="Z41" s="184">
        <f t="shared" si="5"/>
        <v>0</v>
      </c>
      <c r="AA41" s="184">
        <f t="shared" si="5"/>
        <v>60</v>
      </c>
      <c r="AB41" s="184">
        <f t="shared" si="5"/>
        <v>150</v>
      </c>
      <c r="AC41" s="184">
        <f t="shared" si="5"/>
        <v>30</v>
      </c>
      <c r="AD41" s="184">
        <f t="shared" si="5"/>
        <v>23</v>
      </c>
      <c r="AE41" s="184">
        <f t="shared" si="5"/>
        <v>30</v>
      </c>
      <c r="AF41" s="184">
        <f t="shared" si="5"/>
        <v>0</v>
      </c>
      <c r="AG41" s="184">
        <f t="shared" si="5"/>
        <v>0</v>
      </c>
      <c r="AH41" s="184">
        <f t="shared" si="5"/>
        <v>30</v>
      </c>
      <c r="AI41" s="184">
        <f t="shared" si="5"/>
        <v>18</v>
      </c>
      <c r="AJ41" s="184">
        <f t="shared" si="5"/>
        <v>1380</v>
      </c>
      <c r="AK41" s="184">
        <f t="shared" si="5"/>
        <v>108</v>
      </c>
    </row>
    <row r="42" spans="1:38" s="188" customFormat="1" ht="23" customHeight="1">
      <c r="A42" s="284" t="s">
        <v>83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1:38" s="188" customFormat="1" ht="25" customHeight="1">
      <c r="A43" s="314">
        <v>23</v>
      </c>
      <c r="B43" s="315" t="s">
        <v>116</v>
      </c>
      <c r="C43" s="125">
        <v>3</v>
      </c>
      <c r="D43" s="125"/>
      <c r="E43" s="125" t="s">
        <v>58</v>
      </c>
      <c r="F43" s="126">
        <v>30</v>
      </c>
      <c r="G43" s="126"/>
      <c r="H43" s="126"/>
      <c r="I43" s="126"/>
      <c r="J43" s="126">
        <v>2</v>
      </c>
      <c r="K43" s="127">
        <v>15</v>
      </c>
      <c r="L43" s="127"/>
      <c r="M43" s="127"/>
      <c r="N43" s="127"/>
      <c r="O43" s="127">
        <v>1</v>
      </c>
      <c r="P43" s="128">
        <v>15</v>
      </c>
      <c r="Q43" s="128"/>
      <c r="R43" s="128"/>
      <c r="S43" s="128"/>
      <c r="T43" s="128">
        <v>3</v>
      </c>
      <c r="U43" s="190"/>
      <c r="V43" s="190"/>
      <c r="W43" s="190"/>
      <c r="X43" s="190"/>
      <c r="Y43" s="190"/>
      <c r="Z43" s="130"/>
      <c r="AA43" s="130"/>
      <c r="AB43" s="130"/>
      <c r="AC43" s="130"/>
      <c r="AD43" s="130"/>
      <c r="AE43" s="131"/>
      <c r="AF43" s="131"/>
      <c r="AG43" s="131"/>
      <c r="AH43" s="131"/>
      <c r="AI43" s="131"/>
      <c r="AJ43" s="125">
        <f t="shared" ref="AJ43:AJ55" si="6">SUM(F43:I43,K43:N43,P43:S43,U43:X43,Z43:AC43,AE43:AH43)</f>
        <v>60</v>
      </c>
      <c r="AK43" s="125">
        <f t="shared" ref="AK43:AK55" si="7">SUM(J43,O43,T43,Y43,AD43,AI43)</f>
        <v>6</v>
      </c>
    </row>
    <row r="44" spans="1:38" s="188" customFormat="1" ht="25" customHeight="1">
      <c r="A44" s="316"/>
      <c r="B44" s="315"/>
      <c r="C44" s="125"/>
      <c r="D44" s="125" t="s">
        <v>58</v>
      </c>
      <c r="E44" s="125"/>
      <c r="F44" s="126"/>
      <c r="G44" s="126">
        <v>15</v>
      </c>
      <c r="H44" s="126"/>
      <c r="I44" s="126"/>
      <c r="J44" s="126">
        <v>1</v>
      </c>
      <c r="K44" s="127"/>
      <c r="L44" s="127">
        <v>30</v>
      </c>
      <c r="M44" s="127"/>
      <c r="N44" s="127"/>
      <c r="O44" s="127">
        <v>2</v>
      </c>
      <c r="P44" s="128"/>
      <c r="Q44" s="128"/>
      <c r="R44" s="128">
        <v>30</v>
      </c>
      <c r="S44" s="128"/>
      <c r="T44" s="128">
        <v>2</v>
      </c>
      <c r="U44" s="190"/>
      <c r="V44" s="190"/>
      <c r="W44" s="190"/>
      <c r="X44" s="190"/>
      <c r="Y44" s="190"/>
      <c r="Z44" s="130"/>
      <c r="AA44" s="130"/>
      <c r="AB44" s="130"/>
      <c r="AC44" s="130"/>
      <c r="AD44" s="130"/>
      <c r="AE44" s="131"/>
      <c r="AF44" s="131"/>
      <c r="AG44" s="131"/>
      <c r="AH44" s="131"/>
      <c r="AI44" s="131"/>
      <c r="AJ44" s="125">
        <f t="shared" si="6"/>
        <v>75</v>
      </c>
      <c r="AK44" s="125">
        <f t="shared" si="7"/>
        <v>5</v>
      </c>
    </row>
    <row r="45" spans="1:38" s="188" customFormat="1" ht="25" customHeight="1">
      <c r="A45" s="317">
        <v>24</v>
      </c>
      <c r="B45" s="305" t="s">
        <v>68</v>
      </c>
      <c r="C45" s="118"/>
      <c r="D45" s="118">
        <v>4</v>
      </c>
      <c r="E45" s="118"/>
      <c r="F45" s="119"/>
      <c r="G45" s="119"/>
      <c r="H45" s="119"/>
      <c r="I45" s="119"/>
      <c r="J45" s="119"/>
      <c r="K45" s="120"/>
      <c r="L45" s="120"/>
      <c r="M45" s="120"/>
      <c r="N45" s="120"/>
      <c r="O45" s="120"/>
      <c r="P45" s="121"/>
      <c r="Q45" s="121"/>
      <c r="R45" s="121"/>
      <c r="S45" s="121"/>
      <c r="T45" s="121"/>
      <c r="U45" s="190">
        <v>30</v>
      </c>
      <c r="V45" s="190"/>
      <c r="W45" s="190"/>
      <c r="X45" s="190"/>
      <c r="Y45" s="190">
        <v>2</v>
      </c>
      <c r="Z45" s="123"/>
      <c r="AA45" s="123"/>
      <c r="AB45" s="123"/>
      <c r="AC45" s="123"/>
      <c r="AD45" s="123"/>
      <c r="AE45" s="124"/>
      <c r="AF45" s="124"/>
      <c r="AG45" s="124"/>
      <c r="AH45" s="124"/>
      <c r="AI45" s="124"/>
      <c r="AJ45" s="125">
        <f t="shared" si="6"/>
        <v>30</v>
      </c>
      <c r="AK45" s="125">
        <f t="shared" si="7"/>
        <v>2</v>
      </c>
    </row>
    <row r="46" spans="1:38" s="188" customFormat="1" ht="25" customHeight="1">
      <c r="A46" s="318">
        <v>25</v>
      </c>
      <c r="B46" s="301" t="s">
        <v>117</v>
      </c>
      <c r="C46" s="133"/>
      <c r="D46" s="125">
        <v>3</v>
      </c>
      <c r="E46" s="125"/>
      <c r="F46" s="134"/>
      <c r="G46" s="134"/>
      <c r="H46" s="134"/>
      <c r="I46" s="134"/>
      <c r="J46" s="134"/>
      <c r="K46" s="135"/>
      <c r="L46" s="135"/>
      <c r="M46" s="135"/>
      <c r="N46" s="135"/>
      <c r="O46" s="135"/>
      <c r="P46" s="136"/>
      <c r="Q46" s="136"/>
      <c r="R46" s="136"/>
      <c r="S46" s="136"/>
      <c r="T46" s="136">
        <v>3</v>
      </c>
      <c r="U46" s="190"/>
      <c r="V46" s="190"/>
      <c r="W46" s="190"/>
      <c r="X46" s="190"/>
      <c r="Y46" s="190"/>
      <c r="Z46" s="138"/>
      <c r="AA46" s="138"/>
      <c r="AB46" s="138"/>
      <c r="AC46" s="138"/>
      <c r="AD46" s="138"/>
      <c r="AE46" s="139"/>
      <c r="AF46" s="139"/>
      <c r="AG46" s="139"/>
      <c r="AH46" s="139"/>
      <c r="AI46" s="139"/>
      <c r="AJ46" s="125">
        <f t="shared" si="6"/>
        <v>0</v>
      </c>
      <c r="AK46" s="125">
        <f t="shared" si="7"/>
        <v>3</v>
      </c>
      <c r="AL46" s="192"/>
    </row>
    <row r="47" spans="1:38" s="188" customFormat="1" ht="25" customHeight="1">
      <c r="A47" s="318">
        <v>26</v>
      </c>
      <c r="B47" s="319" t="s">
        <v>102</v>
      </c>
      <c r="C47" s="133"/>
      <c r="D47" s="195">
        <v>4</v>
      </c>
      <c r="E47" s="194"/>
      <c r="F47" s="126"/>
      <c r="G47" s="126"/>
      <c r="H47" s="126"/>
      <c r="I47" s="126"/>
      <c r="J47" s="126"/>
      <c r="K47" s="127"/>
      <c r="L47" s="127"/>
      <c r="M47" s="127"/>
      <c r="N47" s="127"/>
      <c r="O47" s="127"/>
      <c r="P47" s="128"/>
      <c r="Q47" s="128"/>
      <c r="R47" s="128"/>
      <c r="S47" s="193"/>
      <c r="T47" s="128"/>
      <c r="U47" s="190">
        <v>30</v>
      </c>
      <c r="V47" s="190"/>
      <c r="W47" s="190"/>
      <c r="X47" s="190"/>
      <c r="Y47" s="190">
        <v>2</v>
      </c>
      <c r="Z47" s="130"/>
      <c r="AA47" s="130"/>
      <c r="AB47" s="130"/>
      <c r="AC47" s="130"/>
      <c r="AD47" s="130"/>
      <c r="AE47" s="131"/>
      <c r="AF47" s="131"/>
      <c r="AG47" s="131"/>
      <c r="AH47" s="131"/>
      <c r="AI47" s="131"/>
      <c r="AJ47" s="125">
        <f t="shared" si="6"/>
        <v>30</v>
      </c>
      <c r="AK47" s="125">
        <f t="shared" si="7"/>
        <v>2</v>
      </c>
    </row>
    <row r="48" spans="1:38" s="188" customFormat="1" ht="25" customHeight="1">
      <c r="A48" s="317">
        <v>27</v>
      </c>
      <c r="B48" s="320" t="s">
        <v>35</v>
      </c>
      <c r="C48" s="133"/>
      <c r="D48" s="125">
        <v>4</v>
      </c>
      <c r="E48" s="125"/>
      <c r="F48" s="134"/>
      <c r="G48" s="134"/>
      <c r="H48" s="134"/>
      <c r="I48" s="134"/>
      <c r="J48" s="134"/>
      <c r="K48" s="135"/>
      <c r="L48" s="135"/>
      <c r="M48" s="135"/>
      <c r="N48" s="135"/>
      <c r="O48" s="135"/>
      <c r="P48" s="136"/>
      <c r="Q48" s="136"/>
      <c r="R48" s="136"/>
      <c r="S48" s="136"/>
      <c r="T48" s="136"/>
      <c r="U48" s="190"/>
      <c r="V48" s="190"/>
      <c r="W48" s="190">
        <v>15</v>
      </c>
      <c r="X48" s="190"/>
      <c r="Y48" s="190">
        <v>1</v>
      </c>
      <c r="Z48" s="138"/>
      <c r="AA48" s="138"/>
      <c r="AB48" s="138"/>
      <c r="AC48" s="138"/>
      <c r="AD48" s="138"/>
      <c r="AE48" s="139"/>
      <c r="AF48" s="139"/>
      <c r="AG48" s="139"/>
      <c r="AH48" s="139"/>
      <c r="AI48" s="139"/>
      <c r="AJ48" s="125">
        <f t="shared" si="6"/>
        <v>15</v>
      </c>
      <c r="AK48" s="125">
        <f t="shared" si="7"/>
        <v>1</v>
      </c>
    </row>
    <row r="49" spans="1:38" s="188" customFormat="1" ht="25" customHeight="1">
      <c r="A49" s="187">
        <v>28</v>
      </c>
      <c r="B49" s="191" t="s">
        <v>115</v>
      </c>
      <c r="C49" s="133"/>
      <c r="D49" s="125" t="s">
        <v>82</v>
      </c>
      <c r="E49" s="125"/>
      <c r="F49" s="134">
        <v>30</v>
      </c>
      <c r="G49" s="134"/>
      <c r="H49" s="134"/>
      <c r="I49" s="134"/>
      <c r="J49" s="134">
        <v>2</v>
      </c>
      <c r="K49" s="135"/>
      <c r="L49" s="135"/>
      <c r="M49" s="135"/>
      <c r="N49" s="135"/>
      <c r="O49" s="135"/>
      <c r="P49" s="136">
        <v>30</v>
      </c>
      <c r="Q49" s="136"/>
      <c r="R49" s="136"/>
      <c r="S49" s="136"/>
      <c r="T49" s="136">
        <v>2</v>
      </c>
      <c r="U49" s="190"/>
      <c r="V49" s="190"/>
      <c r="W49" s="190"/>
      <c r="X49" s="190"/>
      <c r="Y49" s="190"/>
      <c r="Z49" s="138">
        <v>30</v>
      </c>
      <c r="AA49" s="138"/>
      <c r="AB49" s="138"/>
      <c r="AC49" s="138"/>
      <c r="AD49" s="138">
        <v>2</v>
      </c>
      <c r="AE49" s="139"/>
      <c r="AF49" s="139"/>
      <c r="AG49" s="139"/>
      <c r="AH49" s="139"/>
      <c r="AI49" s="139"/>
      <c r="AJ49" s="125">
        <f t="shared" si="6"/>
        <v>90</v>
      </c>
      <c r="AK49" s="125">
        <f t="shared" si="7"/>
        <v>6</v>
      </c>
      <c r="AL49" s="192"/>
    </row>
    <row r="50" spans="1:38" s="188" customFormat="1" ht="25" customHeight="1">
      <c r="A50" s="187">
        <v>29</v>
      </c>
      <c r="B50" s="186" t="s">
        <v>81</v>
      </c>
      <c r="C50" s="133"/>
      <c r="D50" s="125">
        <v>4</v>
      </c>
      <c r="E50" s="125"/>
      <c r="F50" s="134"/>
      <c r="G50" s="134"/>
      <c r="H50" s="134"/>
      <c r="I50" s="134"/>
      <c r="J50" s="134"/>
      <c r="K50" s="135"/>
      <c r="L50" s="135"/>
      <c r="M50" s="135"/>
      <c r="N50" s="135"/>
      <c r="O50" s="135"/>
      <c r="P50" s="136"/>
      <c r="Q50" s="136"/>
      <c r="R50" s="136"/>
      <c r="S50" s="136"/>
      <c r="T50" s="136"/>
      <c r="U50" s="190"/>
      <c r="V50" s="190"/>
      <c r="W50" s="190"/>
      <c r="X50" s="190"/>
      <c r="Y50" s="190">
        <v>3</v>
      </c>
      <c r="Z50" s="138"/>
      <c r="AA50" s="138"/>
      <c r="AB50" s="138"/>
      <c r="AC50" s="138"/>
      <c r="AD50" s="138"/>
      <c r="AE50" s="139"/>
      <c r="AF50" s="139"/>
      <c r="AG50" s="139"/>
      <c r="AH50" s="139"/>
      <c r="AI50" s="139"/>
      <c r="AJ50" s="125">
        <f t="shared" si="6"/>
        <v>0</v>
      </c>
      <c r="AK50" s="125">
        <f t="shared" si="7"/>
        <v>3</v>
      </c>
      <c r="AL50" s="192"/>
    </row>
    <row r="51" spans="1:38" s="188" customFormat="1" ht="25" customHeight="1">
      <c r="A51" s="187">
        <v>30</v>
      </c>
      <c r="B51" s="186" t="s">
        <v>80</v>
      </c>
      <c r="C51" s="133"/>
      <c r="D51" s="125">
        <v>1</v>
      </c>
      <c r="E51" s="125"/>
      <c r="F51" s="134"/>
      <c r="G51" s="134">
        <v>30</v>
      </c>
      <c r="H51" s="134"/>
      <c r="I51" s="134"/>
      <c r="J51" s="134">
        <v>3</v>
      </c>
      <c r="K51" s="135"/>
      <c r="L51" s="135"/>
      <c r="M51" s="135"/>
      <c r="N51" s="135"/>
      <c r="O51" s="135"/>
      <c r="P51" s="136"/>
      <c r="Q51" s="136"/>
      <c r="R51" s="136"/>
      <c r="S51" s="136"/>
      <c r="T51" s="136"/>
      <c r="U51" s="190"/>
      <c r="V51" s="190"/>
      <c r="W51" s="190"/>
      <c r="X51" s="190"/>
      <c r="Y51" s="190"/>
      <c r="Z51" s="138"/>
      <c r="AA51" s="138"/>
      <c r="AB51" s="138"/>
      <c r="AC51" s="138"/>
      <c r="AD51" s="138"/>
      <c r="AE51" s="139"/>
      <c r="AF51" s="139"/>
      <c r="AG51" s="139"/>
      <c r="AH51" s="139"/>
      <c r="AI51" s="139"/>
      <c r="AJ51" s="125">
        <f t="shared" si="6"/>
        <v>30</v>
      </c>
      <c r="AK51" s="125">
        <f t="shared" si="7"/>
        <v>3</v>
      </c>
    </row>
    <row r="52" spans="1:38" s="188" customFormat="1" ht="25" customHeight="1">
      <c r="A52" s="187">
        <v>31</v>
      </c>
      <c r="B52" s="191" t="s">
        <v>118</v>
      </c>
      <c r="C52" s="133"/>
      <c r="D52" s="125">
        <v>4</v>
      </c>
      <c r="E52" s="125"/>
      <c r="F52" s="134"/>
      <c r="G52" s="134"/>
      <c r="H52" s="134"/>
      <c r="I52" s="134"/>
      <c r="J52" s="134"/>
      <c r="K52" s="135"/>
      <c r="L52" s="135"/>
      <c r="M52" s="135"/>
      <c r="N52" s="135"/>
      <c r="O52" s="135"/>
      <c r="P52" s="136"/>
      <c r="Q52" s="136"/>
      <c r="R52" s="136"/>
      <c r="S52" s="136"/>
      <c r="T52" s="136"/>
      <c r="U52" s="190"/>
      <c r="V52" s="190"/>
      <c r="W52" s="190">
        <v>30</v>
      </c>
      <c r="X52" s="190"/>
      <c r="Y52" s="190">
        <v>6</v>
      </c>
      <c r="Z52" s="138"/>
      <c r="AA52" s="138"/>
      <c r="AB52" s="138"/>
      <c r="AC52" s="138"/>
      <c r="AD52" s="138"/>
      <c r="AE52" s="139"/>
      <c r="AF52" s="139"/>
      <c r="AG52" s="139"/>
      <c r="AH52" s="139"/>
      <c r="AI52" s="139"/>
      <c r="AJ52" s="125">
        <f t="shared" si="6"/>
        <v>30</v>
      </c>
      <c r="AK52" s="125">
        <f t="shared" si="7"/>
        <v>6</v>
      </c>
    </row>
    <row r="53" spans="1:38" s="188" customFormat="1" ht="25" customHeight="1">
      <c r="A53" s="187">
        <v>32</v>
      </c>
      <c r="B53" s="186" t="s">
        <v>79</v>
      </c>
      <c r="C53" s="133"/>
      <c r="D53" s="125" t="s">
        <v>78</v>
      </c>
      <c r="E53" s="125"/>
      <c r="F53" s="134"/>
      <c r="G53" s="134"/>
      <c r="H53" s="134">
        <v>30</v>
      </c>
      <c r="I53" s="134"/>
      <c r="J53" s="134">
        <v>3</v>
      </c>
      <c r="K53" s="135">
        <v>30</v>
      </c>
      <c r="L53" s="135"/>
      <c r="M53" s="135"/>
      <c r="N53" s="135"/>
      <c r="O53" s="135">
        <v>3</v>
      </c>
      <c r="P53" s="136"/>
      <c r="Q53" s="136"/>
      <c r="R53" s="136"/>
      <c r="S53" s="136"/>
      <c r="T53" s="136"/>
      <c r="U53" s="190"/>
      <c r="V53" s="190"/>
      <c r="W53" s="190"/>
      <c r="X53" s="190"/>
      <c r="Y53" s="190"/>
      <c r="Z53" s="138"/>
      <c r="AA53" s="138">
        <v>30</v>
      </c>
      <c r="AB53" s="138"/>
      <c r="AC53" s="138"/>
      <c r="AD53" s="138">
        <v>5</v>
      </c>
      <c r="AE53" s="139"/>
      <c r="AF53" s="139"/>
      <c r="AG53" s="139"/>
      <c r="AH53" s="139"/>
      <c r="AI53" s="139"/>
      <c r="AJ53" s="125">
        <f t="shared" si="6"/>
        <v>90</v>
      </c>
      <c r="AK53" s="125">
        <f t="shared" si="7"/>
        <v>11</v>
      </c>
    </row>
    <row r="54" spans="1:38" s="188" customFormat="1" ht="25" customHeight="1">
      <c r="A54" s="187">
        <v>33</v>
      </c>
      <c r="B54" s="186" t="s">
        <v>117</v>
      </c>
      <c r="C54" s="133"/>
      <c r="D54" s="125">
        <v>2.6</v>
      </c>
      <c r="E54" s="125"/>
      <c r="F54" s="134"/>
      <c r="G54" s="134"/>
      <c r="H54" s="134"/>
      <c r="I54" s="134"/>
      <c r="J54" s="134"/>
      <c r="K54" s="135"/>
      <c r="L54" s="135"/>
      <c r="M54" s="135"/>
      <c r="N54" s="135"/>
      <c r="O54" s="135">
        <v>4</v>
      </c>
      <c r="P54" s="136"/>
      <c r="Q54" s="136"/>
      <c r="R54" s="136"/>
      <c r="S54" s="136"/>
      <c r="T54" s="136"/>
      <c r="U54" s="190"/>
      <c r="V54" s="190"/>
      <c r="W54" s="190"/>
      <c r="X54" s="190"/>
      <c r="Y54" s="190"/>
      <c r="Z54" s="138"/>
      <c r="AA54" s="138"/>
      <c r="AB54" s="138"/>
      <c r="AC54" s="138"/>
      <c r="AD54" s="138"/>
      <c r="AE54" s="139"/>
      <c r="AF54" s="139"/>
      <c r="AG54" s="139"/>
      <c r="AH54" s="139"/>
      <c r="AI54" s="139">
        <v>8</v>
      </c>
      <c r="AJ54" s="125">
        <f t="shared" si="6"/>
        <v>0</v>
      </c>
      <c r="AK54" s="125">
        <f t="shared" si="7"/>
        <v>12</v>
      </c>
      <c r="AL54" s="189"/>
    </row>
    <row r="55" spans="1:38" ht="25" customHeight="1">
      <c r="A55" s="187">
        <v>34</v>
      </c>
      <c r="B55" s="186" t="s">
        <v>77</v>
      </c>
      <c r="C55" s="133"/>
      <c r="D55" s="133"/>
      <c r="E55" s="133" t="s">
        <v>34</v>
      </c>
      <c r="F55" s="140"/>
      <c r="G55" s="140"/>
      <c r="H55" s="140"/>
      <c r="I55" s="140"/>
      <c r="J55" s="140"/>
      <c r="K55" s="141"/>
      <c r="L55" s="141"/>
      <c r="M55" s="141"/>
      <c r="N55" s="141"/>
      <c r="O55" s="141"/>
      <c r="P55" s="142"/>
      <c r="Q55" s="142"/>
      <c r="R55" s="142"/>
      <c r="S55" s="142"/>
      <c r="T55" s="142">
        <v>4</v>
      </c>
      <c r="U55" s="185"/>
      <c r="V55" s="185"/>
      <c r="W55" s="185"/>
      <c r="X55" s="185"/>
      <c r="Y55" s="185">
        <v>4</v>
      </c>
      <c r="Z55" s="144"/>
      <c r="AA55" s="144"/>
      <c r="AB55" s="144"/>
      <c r="AC55" s="144"/>
      <c r="AD55" s="138">
        <v>4</v>
      </c>
      <c r="AE55" s="145"/>
      <c r="AF55" s="145"/>
      <c r="AG55" s="145"/>
      <c r="AH55" s="145"/>
      <c r="AI55" s="145"/>
      <c r="AJ55" s="125">
        <f t="shared" si="6"/>
        <v>0</v>
      </c>
      <c r="AK55" s="125">
        <f t="shared" si="7"/>
        <v>12</v>
      </c>
    </row>
    <row r="56" spans="1:38" ht="27" customHeight="1">
      <c r="A56" s="227" t="s">
        <v>76</v>
      </c>
      <c r="B56" s="275"/>
      <c r="C56" s="275"/>
      <c r="D56" s="275"/>
      <c r="E56" s="275"/>
      <c r="F56" s="184">
        <f t="shared" ref="F56:AK56" si="8">SUM(F43:F55)</f>
        <v>60</v>
      </c>
      <c r="G56" s="184">
        <f t="shared" si="8"/>
        <v>45</v>
      </c>
      <c r="H56" s="184">
        <f t="shared" si="8"/>
        <v>30</v>
      </c>
      <c r="I56" s="184">
        <f t="shared" si="8"/>
        <v>0</v>
      </c>
      <c r="J56" s="184">
        <f t="shared" si="8"/>
        <v>11</v>
      </c>
      <c r="K56" s="184">
        <f t="shared" si="8"/>
        <v>45</v>
      </c>
      <c r="L56" s="184">
        <f t="shared" si="8"/>
        <v>30</v>
      </c>
      <c r="M56" s="184">
        <f t="shared" si="8"/>
        <v>0</v>
      </c>
      <c r="N56" s="184">
        <f t="shared" si="8"/>
        <v>0</v>
      </c>
      <c r="O56" s="184">
        <f t="shared" si="8"/>
        <v>10</v>
      </c>
      <c r="P56" s="184">
        <f t="shared" si="8"/>
        <v>45</v>
      </c>
      <c r="Q56" s="184">
        <f t="shared" si="8"/>
        <v>0</v>
      </c>
      <c r="R56" s="184">
        <f t="shared" si="8"/>
        <v>30</v>
      </c>
      <c r="S56" s="184">
        <f t="shared" si="8"/>
        <v>0</v>
      </c>
      <c r="T56" s="184">
        <f t="shared" si="8"/>
        <v>14</v>
      </c>
      <c r="U56" s="184">
        <f t="shared" si="8"/>
        <v>60</v>
      </c>
      <c r="V56" s="184">
        <f t="shared" si="8"/>
        <v>0</v>
      </c>
      <c r="W56" s="184">
        <f t="shared" si="8"/>
        <v>45</v>
      </c>
      <c r="X56" s="184">
        <f t="shared" si="8"/>
        <v>0</v>
      </c>
      <c r="Y56" s="184">
        <f t="shared" si="8"/>
        <v>18</v>
      </c>
      <c r="Z56" s="184">
        <f t="shared" si="8"/>
        <v>30</v>
      </c>
      <c r="AA56" s="184">
        <f t="shared" si="8"/>
        <v>30</v>
      </c>
      <c r="AB56" s="184">
        <f t="shared" si="8"/>
        <v>0</v>
      </c>
      <c r="AC56" s="184">
        <f t="shared" si="8"/>
        <v>0</v>
      </c>
      <c r="AD56" s="184">
        <f t="shared" si="8"/>
        <v>11</v>
      </c>
      <c r="AE56" s="184">
        <f t="shared" si="8"/>
        <v>0</v>
      </c>
      <c r="AF56" s="184">
        <f t="shared" si="8"/>
        <v>0</v>
      </c>
      <c r="AG56" s="184">
        <f t="shared" si="8"/>
        <v>0</v>
      </c>
      <c r="AH56" s="184">
        <f t="shared" si="8"/>
        <v>0</v>
      </c>
      <c r="AI56" s="184">
        <f t="shared" si="8"/>
        <v>8</v>
      </c>
      <c r="AJ56" s="184">
        <f t="shared" si="8"/>
        <v>450</v>
      </c>
      <c r="AK56" s="184">
        <f t="shared" si="8"/>
        <v>72</v>
      </c>
    </row>
    <row r="57" spans="1:38" s="9" customFormat="1" ht="8.5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</row>
    <row r="58" spans="1:38" s="147" customFormat="1" ht="29.5" customHeight="1">
      <c r="A58" s="254" t="s">
        <v>75</v>
      </c>
      <c r="B58" s="290"/>
      <c r="C58" s="290"/>
      <c r="D58" s="290"/>
      <c r="E58" s="290"/>
      <c r="F58" s="182">
        <f t="shared" ref="F58:AK58" si="9">SUM(F41,F56)</f>
        <v>120</v>
      </c>
      <c r="G58" s="182">
        <f t="shared" si="9"/>
        <v>75</v>
      </c>
      <c r="H58" s="182">
        <f t="shared" si="9"/>
        <v>180</v>
      </c>
      <c r="I58" s="182">
        <f t="shared" si="9"/>
        <v>0</v>
      </c>
      <c r="J58" s="182">
        <f t="shared" si="9"/>
        <v>26</v>
      </c>
      <c r="K58" s="182">
        <f t="shared" si="9"/>
        <v>75</v>
      </c>
      <c r="L58" s="182">
        <f t="shared" si="9"/>
        <v>60</v>
      </c>
      <c r="M58" s="182">
        <f t="shared" si="9"/>
        <v>270</v>
      </c>
      <c r="N58" s="182">
        <f t="shared" si="9"/>
        <v>0</v>
      </c>
      <c r="O58" s="182">
        <f t="shared" si="9"/>
        <v>34</v>
      </c>
      <c r="P58" s="182">
        <f t="shared" si="9"/>
        <v>105</v>
      </c>
      <c r="Q58" s="182">
        <f t="shared" si="9"/>
        <v>30</v>
      </c>
      <c r="R58" s="182">
        <f t="shared" si="9"/>
        <v>300</v>
      </c>
      <c r="S58" s="182">
        <f t="shared" si="9"/>
        <v>0</v>
      </c>
      <c r="T58" s="182">
        <f t="shared" si="9"/>
        <v>33</v>
      </c>
      <c r="U58" s="182">
        <f t="shared" si="9"/>
        <v>90</v>
      </c>
      <c r="V58" s="182">
        <f t="shared" si="9"/>
        <v>0</v>
      </c>
      <c r="W58" s="182">
        <f t="shared" si="9"/>
        <v>165</v>
      </c>
      <c r="X58" s="182">
        <f t="shared" si="9"/>
        <v>0</v>
      </c>
      <c r="Y58" s="182">
        <f t="shared" si="9"/>
        <v>27</v>
      </c>
      <c r="Z58" s="182">
        <f t="shared" si="9"/>
        <v>30</v>
      </c>
      <c r="AA58" s="182">
        <f t="shared" si="9"/>
        <v>90</v>
      </c>
      <c r="AB58" s="182">
        <f t="shared" si="9"/>
        <v>150</v>
      </c>
      <c r="AC58" s="182">
        <f t="shared" si="9"/>
        <v>30</v>
      </c>
      <c r="AD58" s="182">
        <f t="shared" si="9"/>
        <v>34</v>
      </c>
      <c r="AE58" s="182">
        <f t="shared" si="9"/>
        <v>30</v>
      </c>
      <c r="AF58" s="182">
        <f t="shared" si="9"/>
        <v>0</v>
      </c>
      <c r="AG58" s="182">
        <f t="shared" si="9"/>
        <v>0</v>
      </c>
      <c r="AH58" s="182">
        <f t="shared" si="9"/>
        <v>30</v>
      </c>
      <c r="AI58" s="182">
        <f t="shared" si="9"/>
        <v>26</v>
      </c>
      <c r="AJ58" s="182">
        <f t="shared" si="9"/>
        <v>1830</v>
      </c>
      <c r="AK58" s="182">
        <f t="shared" si="9"/>
        <v>180</v>
      </c>
    </row>
    <row r="59" spans="1:3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8">
      <c r="A60" s="1"/>
      <c r="B60" s="1"/>
      <c r="C60" s="181" t="s">
        <v>39</v>
      </c>
      <c r="D60" s="176"/>
      <c r="E60" s="176"/>
      <c r="F60" s="17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8">
      <c r="A61" s="1"/>
      <c r="B61" s="1"/>
      <c r="C61" s="294" t="s">
        <v>112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</row>
    <row r="62" spans="1:38" ht="14.5" customHeight="1">
      <c r="A62" s="1"/>
      <c r="B62" s="1"/>
      <c r="C62" s="209" t="s">
        <v>32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</row>
    <row r="63" spans="1:38">
      <c r="A63" s="1"/>
      <c r="B63" s="1"/>
      <c r="C63" s="209" t="s">
        <v>30</v>
      </c>
      <c r="D63" s="209"/>
      <c r="E63" s="209"/>
      <c r="F63" s="209"/>
      <c r="G63" s="209"/>
      <c r="H63" s="209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1"/>
      <c r="AD63" s="1"/>
      <c r="AE63" s="1"/>
      <c r="AF63" s="1"/>
      <c r="AG63" s="1"/>
      <c r="AH63" s="1"/>
      <c r="AI63" s="1"/>
      <c r="AJ63" s="1"/>
      <c r="AK63" s="1"/>
    </row>
    <row r="64" spans="1:38">
      <c r="A64" s="1"/>
      <c r="B64" s="1"/>
      <c r="C64" s="291" t="s">
        <v>74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1"/>
      <c r="AD64" s="1"/>
      <c r="AE64" s="1"/>
      <c r="AF64" s="1"/>
      <c r="AG64" s="1"/>
      <c r="AH64" s="1"/>
      <c r="AI64" s="1"/>
      <c r="AJ64" s="1"/>
      <c r="AK64" s="1"/>
    </row>
    <row r="65" spans="1:37">
      <c r="A65" s="1"/>
      <c r="B65" s="18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A66" s="1"/>
      <c r="B66" s="19"/>
      <c r="C66" s="302" t="s">
        <v>119</v>
      </c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1"/>
      <c r="B67" s="19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</row>
    <row r="68" spans="1:37">
      <c r="A68" s="1"/>
      <c r="B68" s="19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</row>
    <row r="69" spans="1:37">
      <c r="A69" s="1"/>
      <c r="B69" s="19"/>
      <c r="C69" s="291" t="s">
        <v>114</v>
      </c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</row>
    <row r="70" spans="1:37">
      <c r="A70" s="1"/>
      <c r="B70" s="19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</row>
    <row r="71" spans="1:37">
      <c r="A71" s="1"/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</sheetData>
  <sheetProtection selectLockedCells="1" selectUnlockedCells="1"/>
  <mergeCells count="42">
    <mergeCell ref="C69:AK70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C66:AB68"/>
    <mergeCell ref="C64:AB65"/>
    <mergeCell ref="C7:E8"/>
    <mergeCell ref="F7:O7"/>
    <mergeCell ref="C61:AL61"/>
    <mergeCell ref="C62:AL62"/>
    <mergeCell ref="B4:K4"/>
    <mergeCell ref="AJ7:AJ9"/>
    <mergeCell ref="A7:A9"/>
    <mergeCell ref="B7:B9"/>
    <mergeCell ref="A58:E58"/>
    <mergeCell ref="C63:AB63"/>
    <mergeCell ref="A10:AK10"/>
    <mergeCell ref="A17:AK17"/>
    <mergeCell ref="B43:B44"/>
    <mergeCell ref="A34:E34"/>
    <mergeCell ref="A35:AK35"/>
    <mergeCell ref="A42:AK42"/>
    <mergeCell ref="A23:A24"/>
    <mergeCell ref="B23:B24"/>
    <mergeCell ref="A28:A29"/>
    <mergeCell ref="A56:E56"/>
    <mergeCell ref="A41:E41"/>
    <mergeCell ref="A43:A44"/>
    <mergeCell ref="A16:E16"/>
    <mergeCell ref="B32:B33"/>
    <mergeCell ref="A32:A33"/>
    <mergeCell ref="B28:B29"/>
    <mergeCell ref="F8:J8"/>
    <mergeCell ref="K8:O8"/>
    <mergeCell ref="U8:Y8"/>
    <mergeCell ref="A40:E40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Program studiów spec naucz</vt:lpstr>
      <vt:lpstr>Program studiów bez spec</vt:lpstr>
      <vt:lpstr>'Program studiów bez spec'!Obszar_wydruku</vt:lpstr>
      <vt:lpstr>'Program studiów spec naucz'!Obszar_wydruku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Justyna</cp:lastModifiedBy>
  <cp:revision>0</cp:revision>
  <cp:lastPrinted>2018-01-17T20:15:47Z</cp:lastPrinted>
  <dcterms:created xsi:type="dcterms:W3CDTF">2011-11-03T15:26:08Z</dcterms:created>
  <dcterms:modified xsi:type="dcterms:W3CDTF">2018-01-24T19:56:16Z</dcterms:modified>
</cp:coreProperties>
</file>