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Program studiów - siatki" sheetId="1" r:id="rId1"/>
    <sheet name="podsumowanie" sheetId="2" r:id="rId2"/>
  </sheets>
  <definedNames>
    <definedName name="_xlnm.Print_Area" localSheetId="0">'Program studiów - siatki'!$A$1:$AB$67</definedName>
  </definedNames>
  <calcPr fullCalcOnLoad="1"/>
</workbook>
</file>

<file path=xl/sharedStrings.xml><?xml version="1.0" encoding="utf-8"?>
<sst xmlns="http://schemas.openxmlformats.org/spreadsheetml/2006/main" count="237" uniqueCount="117">
  <si>
    <t>Lp.</t>
  </si>
  <si>
    <t>kod</t>
  </si>
  <si>
    <t>E</t>
  </si>
  <si>
    <t>Zo</t>
  </si>
  <si>
    <t>Zal.</t>
  </si>
  <si>
    <t>Rozkład godzin</t>
  </si>
  <si>
    <t>Przedmiot</t>
  </si>
  <si>
    <t>I rok</t>
  </si>
  <si>
    <t>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</si>
  <si>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</si>
  <si>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</si>
  <si>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</si>
  <si>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</si>
  <si>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</si>
  <si>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</si>
  <si>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</si>
  <si>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</si>
  <si>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</si>
  <si>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</si>
  <si>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razem</t>
  </si>
  <si>
    <t>1 semestr</t>
  </si>
  <si>
    <t>2 semestr</t>
  </si>
  <si>
    <t>3 semestr</t>
  </si>
  <si>
    <t>4 semestr</t>
  </si>
  <si>
    <t>Seminarium magisterskie</t>
  </si>
  <si>
    <t>1,2,3,4</t>
  </si>
  <si>
    <t>Gramatyka kontrastywna z elementami teorii językoznawczych</t>
  </si>
  <si>
    <t>Historia języka niemieckiego z elementami leksykografii</t>
  </si>
  <si>
    <t>Dzieje kultury niemieckiej</t>
  </si>
  <si>
    <t>Godzin w semestrze:</t>
  </si>
  <si>
    <t>Zajęcia do wyboru:</t>
  </si>
  <si>
    <t>w</t>
  </si>
  <si>
    <t>ćw.</t>
  </si>
  <si>
    <t>k</t>
  </si>
  <si>
    <t>s</t>
  </si>
  <si>
    <t>semestr</t>
  </si>
  <si>
    <t>I, II, III, IV</t>
  </si>
  <si>
    <t>Zajęcia specjalnościowe:</t>
  </si>
  <si>
    <t>Suma poszczególnych typów zajęć:</t>
  </si>
  <si>
    <t>Zajęcia do wyboru: SUMA CAŁKOWITA</t>
  </si>
  <si>
    <t>ŁĄCZNA LICZBA GODZIN</t>
  </si>
  <si>
    <t>Zajęcia do wyboru</t>
  </si>
  <si>
    <t xml:space="preserve">Zajęcia do wyboru stanowią </t>
  </si>
  <si>
    <t xml:space="preserve">Specjalność translatoryczna </t>
  </si>
  <si>
    <t>W trakcie I roku studenci zobowiązani są do zaliczenia szkolenia z zakresu BHP oraz ochrony własności intelektualnej.</t>
  </si>
  <si>
    <t xml:space="preserve">Literatura a media </t>
  </si>
  <si>
    <t>Wybrane zagadnienia z historii literatury niemieckiej</t>
  </si>
  <si>
    <t>I</t>
  </si>
  <si>
    <t>1,3,4</t>
  </si>
  <si>
    <t>Praktyczna nauka języka niemieckiego:</t>
  </si>
  <si>
    <t>Razem:</t>
  </si>
  <si>
    <t>forma zal. po semestrze</t>
  </si>
  <si>
    <t>Wydział Filologiczny</t>
  </si>
  <si>
    <t>forma zal. po semestrze *</t>
  </si>
  <si>
    <t>Pisanie i konwersacje</t>
  </si>
  <si>
    <t xml:space="preserve">Leksyka </t>
  </si>
  <si>
    <t>procent planu.</t>
  </si>
  <si>
    <t>ŁĄCZNA LICZBA ECTS</t>
  </si>
  <si>
    <t>Psychologia</t>
  </si>
  <si>
    <t>Pedagogika</t>
  </si>
  <si>
    <t>Emisja głosu</t>
  </si>
  <si>
    <t>Podstawy dydaktyki</t>
  </si>
  <si>
    <t>Metodyka nauczania j. niemieckiego</t>
  </si>
  <si>
    <t>Przekład tekstów specjalistycznych</t>
  </si>
  <si>
    <t>Elementy teorii translacji</t>
  </si>
  <si>
    <t>Praktyka translatorska (30 godzin do realizacji na II roku, 6 punktów ECTS)</t>
  </si>
  <si>
    <t>SUMA GODZIN (specjalność translatoryczna) :</t>
  </si>
  <si>
    <t>SUMA GODZIN (specjalność nauczycielska) :</t>
  </si>
  <si>
    <t>Interkulturowa dydaktyka języka</t>
  </si>
  <si>
    <t>A. GRUPA TREŚCI OGÓLNYCH I PODSTAWOWYCH</t>
  </si>
  <si>
    <r>
      <rPr>
        <b/>
        <sz val="14"/>
        <rFont val="Calibri"/>
        <family val="2"/>
      </rPr>
      <t>B1.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SPECJALNOŚĆ TRANSLATORYCZNA</t>
    </r>
  </si>
  <si>
    <r>
      <rPr>
        <b/>
        <sz val="14"/>
        <rFont val="Calibri"/>
        <family val="2"/>
      </rPr>
      <t xml:space="preserve">B2. </t>
    </r>
    <r>
      <rPr>
        <b/>
        <sz val="14"/>
        <rFont val="Calibri"/>
        <family val="2"/>
      </rPr>
      <t>SPECJALNOŚĆ NAUCZYCIELSKA</t>
    </r>
  </si>
  <si>
    <t>Obrazy i mity w stosunkach polsko-niemieckich</t>
  </si>
  <si>
    <t>Współczesna literatura niemiecka</t>
  </si>
  <si>
    <t>Praktyka w zakresie nauczania j. niemieckiego (120 godz.)</t>
  </si>
  <si>
    <t>Wychowanie fizyczne</t>
  </si>
  <si>
    <t>Wykład wydziałowy</t>
  </si>
  <si>
    <r>
      <t xml:space="preserve">Praktyczna nauka języka niemieckiego </t>
    </r>
    <r>
      <rPr>
        <vertAlign val="superscript"/>
        <sz val="14"/>
        <rFont val="Calibri"/>
        <family val="2"/>
      </rPr>
      <t>1)</t>
    </r>
  </si>
  <si>
    <t xml:space="preserve">Kursywą oznaczono zajęcia do wyboru. Wybór dokonywany przez studentów z propozycji przedstawionych przez wykładowców. </t>
  </si>
  <si>
    <r>
      <rPr>
        <vertAlign val="superscript"/>
        <sz val="14"/>
        <rFont val="Calibri"/>
        <family val="2"/>
      </rPr>
      <t>2)</t>
    </r>
    <r>
      <rPr>
        <sz val="14"/>
        <rFont val="Calibri"/>
        <family val="2"/>
      </rPr>
      <t xml:space="preserve"> 3 punkty ECTS przypadają na treści przedmiotu z obszaru nauk społecznych (prawo, nauka o administracji lub ekonomia/finanse).</t>
    </r>
  </si>
  <si>
    <t>IV</t>
  </si>
  <si>
    <t>II, III, IV</t>
  </si>
  <si>
    <t>III</t>
  </si>
  <si>
    <t>Praktyka translatorska (30 godzin)</t>
  </si>
  <si>
    <t>Literatura a media</t>
  </si>
  <si>
    <t>II</t>
  </si>
  <si>
    <t>Język prawny</t>
  </si>
  <si>
    <t>Komunikacja w sferze biznesu</t>
  </si>
  <si>
    <t>Gramatyka praktyczna**</t>
  </si>
  <si>
    <t>** Na specjalności biznesowej w semestrze II zamiast gramatyki praktycznej realizowane są zajęcia z "Języka niemieckiej gospodarki".</t>
  </si>
  <si>
    <r>
      <t xml:space="preserve">Kierunek: Filologia germańska, </t>
    </r>
    <r>
      <rPr>
        <sz val="20"/>
        <rFont val="Calibri"/>
        <family val="2"/>
      </rPr>
      <t>specjalność</t>
    </r>
    <r>
      <rPr>
        <b/>
        <sz val="20"/>
        <rFont val="Calibri"/>
        <family val="2"/>
      </rPr>
      <t xml:space="preserve"> translatoryczna </t>
    </r>
    <r>
      <rPr>
        <sz val="20"/>
        <rFont val="Calibri"/>
        <family val="2"/>
      </rPr>
      <t>lub</t>
    </r>
    <r>
      <rPr>
        <b/>
        <sz val="20"/>
        <rFont val="Calibri"/>
        <family val="2"/>
      </rPr>
      <t xml:space="preserve"> nauczycielska</t>
    </r>
    <r>
      <rPr>
        <sz val="20"/>
        <rFont val="Calibri"/>
        <family val="2"/>
      </rPr>
      <t xml:space="preserve"> lub</t>
    </r>
    <r>
      <rPr>
        <b/>
        <sz val="20"/>
        <rFont val="Calibri"/>
        <family val="2"/>
      </rPr>
      <t xml:space="preserve"> biznesowo-gospodarcza</t>
    </r>
  </si>
  <si>
    <r>
      <t xml:space="preserve">PLAN STUDIÓW NIESTACJONARNYCH DRUGIEGO STOPNIA od roku akademickiego </t>
    </r>
    <r>
      <rPr>
        <b/>
        <sz val="22"/>
        <rFont val="Calibri"/>
        <family val="2"/>
      </rPr>
      <t>2016/17</t>
    </r>
  </si>
  <si>
    <r>
      <rPr>
        <b/>
        <sz val="14"/>
        <rFont val="Calibri"/>
        <family val="2"/>
      </rPr>
      <t>B3.</t>
    </r>
    <r>
      <rPr>
        <sz val="14"/>
        <rFont val="Calibri"/>
        <family val="2"/>
      </rPr>
      <t xml:space="preserve"> </t>
    </r>
    <r>
      <rPr>
        <b/>
        <sz val="14"/>
        <rFont val="Calibri"/>
        <family val="2"/>
      </rPr>
      <t>SPECJALNOŚĆ BIZNESOWO-GOSPODARCZA</t>
    </r>
  </si>
  <si>
    <t>Praktyka firmowa (30 godzin do realizacji na II roku, 5 punktów ECTS)</t>
  </si>
  <si>
    <r>
      <rPr>
        <vertAlign val="superscript"/>
        <sz val="14"/>
        <rFont val="Calibri"/>
        <family val="2"/>
      </rPr>
      <t xml:space="preserve">1) </t>
    </r>
    <r>
      <rPr>
        <sz val="14"/>
        <rFont val="Calibri"/>
        <family val="2"/>
      </rPr>
      <t>Podział Praktycznej nauki języka niemieckiego na komponenty (z uwzględnieniem semestru, liczby godzin i punktów ECTS)</t>
    </r>
  </si>
  <si>
    <t>Zagadnienia polityki i gospodarki współczesnych krajów niemieckojęzycznych</t>
  </si>
  <si>
    <t>Pragmalingwistyczne aspekty perswazji</t>
  </si>
  <si>
    <t>Technologie informacyjne w biznesie</t>
  </si>
  <si>
    <t>SUMA GODZIN (specjalność biznesowo-gospodarcza) :</t>
  </si>
  <si>
    <t>Psychologia biznesu</t>
  </si>
  <si>
    <t>Plan studiów zatwierdzony przez Radę Wydziału 12 maja 2016</t>
  </si>
  <si>
    <t>Tłumaczenia tekstów:  ekonomiczno-handlowych</t>
  </si>
  <si>
    <r>
      <t>Tłumaczenie tekstów administracyjno-prawnych</t>
    </r>
    <r>
      <rPr>
        <i/>
        <vertAlign val="superscript"/>
        <sz val="14"/>
        <rFont val="Calibri"/>
        <family val="2"/>
      </rPr>
      <t>2)</t>
    </r>
  </si>
  <si>
    <r>
      <t xml:space="preserve">Praktyka </t>
    </r>
    <r>
      <rPr>
        <i/>
        <sz val="14"/>
        <rFont val="Calibri"/>
        <family val="2"/>
      </rPr>
      <t>ogólnopedagogiczna (30 godz.)</t>
    </r>
  </si>
  <si>
    <t>3, 4</t>
  </si>
  <si>
    <t>PROGRAM STUDIÓW NIESTACJONARNYCH DRUGIEGO STOPNIA 2016-2018</t>
  </si>
  <si>
    <t xml:space="preserve">Specjalność biznesowo-gospodarcza </t>
  </si>
  <si>
    <t>Tłumaczenie tekstów administracyjno-prawnych</t>
  </si>
  <si>
    <t>II, III,</t>
  </si>
  <si>
    <t>Tłumaczenie tekstów ekonomiczon-handlowych</t>
  </si>
  <si>
    <t>III, IV</t>
  </si>
  <si>
    <t>Praktyka firmowa (30 godzin)</t>
  </si>
  <si>
    <t>Specjalność nauczycielska</t>
  </si>
  <si>
    <t>I, II</t>
  </si>
  <si>
    <t>Praktyka ogólnopedagogiczna</t>
  </si>
  <si>
    <t>Praktyka w zakresie nauczania j. niemieckiego</t>
  </si>
  <si>
    <t>2, 4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</si>
</sst>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i/>
      <sz val="14"/>
      <name val="Times New Roman"/>
      <family val="1"/>
    </font>
    <font>
      <b/>
      <sz val="22"/>
      <name val="Calibri"/>
      <family val="2"/>
    </font>
    <font>
      <i/>
      <sz val="14"/>
      <name val="Calibri"/>
      <family val="2"/>
    </font>
    <font>
      <i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36"/>
      <name val="Calibri"/>
      <family val="2"/>
    </font>
    <font>
      <b/>
      <sz val="14"/>
      <color indexed="36"/>
      <name val="Calibri"/>
      <family val="2"/>
    </font>
    <font>
      <b/>
      <sz val="14"/>
      <color indexed="17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4"/>
      <color indexed="17"/>
      <name val="Calibri"/>
      <family val="2"/>
    </font>
    <font>
      <i/>
      <sz val="12"/>
      <color indexed="8"/>
      <name val="Calibri"/>
      <family val="2"/>
    </font>
    <font>
      <b/>
      <sz val="14"/>
      <color indexed="60"/>
      <name val="Calibri"/>
      <family val="2"/>
    </font>
    <font>
      <sz val="14"/>
      <color indexed="60"/>
      <name val="Calibri"/>
      <family val="2"/>
    </font>
    <font>
      <b/>
      <sz val="12"/>
      <color indexed="56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7030A0"/>
      <name val="Calibri"/>
      <family val="2"/>
    </font>
    <font>
      <b/>
      <sz val="14"/>
      <color theme="7" tint="-0.24997000396251678"/>
      <name val="Calibri"/>
      <family val="2"/>
    </font>
    <font>
      <b/>
      <sz val="14"/>
      <color rgb="FF008000"/>
      <name val="Calibri"/>
      <family val="2"/>
    </font>
    <font>
      <b/>
      <sz val="14"/>
      <color theme="3"/>
      <name val="Calibri"/>
      <family val="2"/>
    </font>
    <font>
      <sz val="14"/>
      <color theme="3"/>
      <name val="Calibri"/>
      <family val="2"/>
    </font>
    <font>
      <sz val="14"/>
      <color rgb="FF00B050"/>
      <name val="Calibri"/>
      <family val="2"/>
    </font>
    <font>
      <i/>
      <sz val="12"/>
      <color theme="1"/>
      <name val="Calibri"/>
      <family val="2"/>
    </font>
    <font>
      <b/>
      <sz val="14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rgb="FF008000"/>
      <name val="Calibri"/>
      <family val="2"/>
    </font>
    <font>
      <b/>
      <sz val="12"/>
      <color theme="3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4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 horizontal="left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0" fontId="61" fillId="4" borderId="20" xfId="0" applyFont="1" applyFill="1" applyBorder="1" applyAlignment="1">
      <alignment horizontal="right"/>
    </xf>
    <xf numFmtId="0" fontId="61" fillId="4" borderId="20" xfId="0" applyFont="1" applyFill="1" applyBorder="1" applyAlignment="1">
      <alignment horizontal="left" vertical="center"/>
    </xf>
    <xf numFmtId="0" fontId="61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3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72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2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2" fillId="48" borderId="10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wrapText="1"/>
    </xf>
    <xf numFmtId="0" fontId="2" fillId="52" borderId="10" xfId="0" applyFont="1" applyFill="1" applyBorder="1" applyAlignment="1">
      <alignment horizontal="center" vertical="center" wrapText="1"/>
    </xf>
    <xf numFmtId="0" fontId="2" fillId="53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2" fillId="55" borderId="10" xfId="0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7" fillId="0" borderId="0" xfId="51" applyFont="1" applyAlignment="1">
      <alignment horizontal="left" vertical="center"/>
      <protection/>
    </xf>
    <xf numFmtId="1" fontId="74" fillId="33" borderId="23" xfId="0" applyNumberFormat="1" applyFont="1" applyFill="1" applyBorder="1" applyAlignment="1">
      <alignment horizontal="center" vertical="center" wrapText="1"/>
    </xf>
    <xf numFmtId="0" fontId="74" fillId="2" borderId="23" xfId="0" applyFont="1" applyFill="1" applyBorder="1" applyAlignment="1">
      <alignment horizontal="center" vertical="center" wrapText="1"/>
    </xf>
    <xf numFmtId="0" fontId="74" fillId="34" borderId="23" xfId="0" applyFont="1" applyFill="1" applyBorder="1" applyAlignment="1">
      <alignment horizontal="center"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33" borderId="22" xfId="0" applyNumberFormat="1" applyFont="1" applyFill="1" applyBorder="1" applyAlignment="1">
      <alignment horizontal="center" vertical="center" wrapText="1"/>
    </xf>
    <xf numFmtId="0" fontId="74" fillId="2" borderId="22" xfId="0" applyNumberFormat="1" applyFont="1" applyFill="1" applyBorder="1" applyAlignment="1">
      <alignment horizontal="center" vertical="center" wrapText="1"/>
    </xf>
    <xf numFmtId="0" fontId="74" fillId="35" borderId="22" xfId="0" applyNumberFormat="1" applyFont="1" applyFill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center" vertical="center" wrapText="1"/>
    </xf>
    <xf numFmtId="0" fontId="75" fillId="2" borderId="23" xfId="0" applyFont="1" applyFill="1" applyBorder="1" applyAlignment="1">
      <alignment horizontal="center" vertical="center" wrapText="1"/>
    </xf>
    <xf numFmtId="0" fontId="75" fillId="34" borderId="23" xfId="0" applyFont="1" applyFill="1" applyBorder="1" applyAlignment="1">
      <alignment horizontal="center" vertical="center" wrapText="1"/>
    </xf>
    <xf numFmtId="0" fontId="75" fillId="35" borderId="23" xfId="0" applyFont="1" applyFill="1" applyBorder="1" applyAlignment="1">
      <alignment horizontal="center" vertical="center" wrapText="1"/>
    </xf>
    <xf numFmtId="0" fontId="75" fillId="0" borderId="23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5" fillId="33" borderId="22" xfId="0" applyNumberFormat="1" applyFont="1" applyFill="1" applyBorder="1" applyAlignment="1">
      <alignment horizontal="center" vertical="center" wrapText="1"/>
    </xf>
    <xf numFmtId="0" fontId="75" fillId="2" borderId="22" xfId="0" applyNumberFormat="1" applyFont="1" applyFill="1" applyBorder="1" applyAlignment="1">
      <alignment horizontal="center" vertical="center" wrapText="1"/>
    </xf>
    <xf numFmtId="0" fontId="75" fillId="34" borderId="22" xfId="0" applyNumberFormat="1" applyFont="1" applyFill="1" applyBorder="1" applyAlignment="1">
      <alignment horizontal="center" vertical="center" wrapText="1"/>
    </xf>
    <xf numFmtId="0" fontId="75" fillId="35" borderId="2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7" fillId="4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33" fillId="57" borderId="10" xfId="0" applyFont="1" applyFill="1" applyBorder="1" applyAlignment="1">
      <alignment horizontal="center" vertical="center"/>
    </xf>
    <xf numFmtId="0" fontId="33" fillId="58" borderId="23" xfId="0" applyFont="1" applyFill="1" applyBorder="1" applyAlignment="1">
      <alignment horizontal="center" vertical="center"/>
    </xf>
    <xf numFmtId="0" fontId="33" fillId="59" borderId="23" xfId="0" applyFont="1" applyFill="1" applyBorder="1" applyAlignment="1">
      <alignment horizontal="center" vertical="center"/>
    </xf>
    <xf numFmtId="0" fontId="33" fillId="60" borderId="23" xfId="0" applyFont="1" applyFill="1" applyBorder="1" applyAlignment="1">
      <alignment horizontal="center" vertical="center"/>
    </xf>
    <xf numFmtId="0" fontId="33" fillId="61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2" fillId="61" borderId="10" xfId="0" applyFont="1" applyFill="1" applyBorder="1" applyAlignment="1">
      <alignment horizontal="center" vertical="center" wrapText="1"/>
    </xf>
    <xf numFmtId="0" fontId="9" fillId="57" borderId="10" xfId="0" applyFont="1" applyFill="1" applyBorder="1" applyAlignment="1">
      <alignment horizontal="left" vertical="center" wrapText="1"/>
    </xf>
    <xf numFmtId="0" fontId="2" fillId="57" borderId="10" xfId="0" applyFont="1" applyFill="1" applyBorder="1" applyAlignment="1">
      <alignment horizontal="center" vertical="center" wrapText="1"/>
    </xf>
    <xf numFmtId="0" fontId="33" fillId="61" borderId="0" xfId="0" applyFont="1" applyFill="1" applyAlignment="1">
      <alignment/>
    </xf>
    <xf numFmtId="0" fontId="78" fillId="4" borderId="10" xfId="0" applyFont="1" applyFill="1" applyBorder="1" applyAlignment="1">
      <alignment horizontal="left" vertical="center" wrapText="1"/>
    </xf>
    <xf numFmtId="0" fontId="9" fillId="61" borderId="10" xfId="0" applyFont="1" applyFill="1" applyBorder="1" applyAlignment="1">
      <alignment horizontal="left" vertical="center" wrapText="1"/>
    </xf>
    <xf numFmtId="0" fontId="74" fillId="62" borderId="22" xfId="0" applyNumberFormat="1" applyFont="1" applyFill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1" fontId="79" fillId="33" borderId="23" xfId="0" applyNumberFormat="1" applyFont="1" applyFill="1" applyBorder="1" applyAlignment="1">
      <alignment horizontal="center" vertical="center" wrapText="1"/>
    </xf>
    <xf numFmtId="1" fontId="79" fillId="62" borderId="23" xfId="0" applyNumberFormat="1" applyFont="1" applyFill="1" applyBorder="1" applyAlignment="1">
      <alignment horizontal="center" vertical="center" wrapText="1"/>
    </xf>
    <xf numFmtId="1" fontId="79" fillId="31" borderId="23" xfId="0" applyNumberFormat="1" applyFont="1" applyFill="1" applyBorder="1" applyAlignment="1">
      <alignment horizontal="center" vertical="center" wrapText="1"/>
    </xf>
    <xf numFmtId="1" fontId="79" fillId="61" borderId="23" xfId="0" applyNumberFormat="1" applyFont="1" applyFill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1" fontId="79" fillId="33" borderId="22" xfId="0" applyNumberFormat="1" applyFont="1" applyFill="1" applyBorder="1" applyAlignment="1">
      <alignment horizontal="center" vertical="center" wrapText="1"/>
    </xf>
    <xf numFmtId="1" fontId="79" fillId="2" borderId="22" xfId="0" applyNumberFormat="1" applyFont="1" applyFill="1" applyBorder="1" applyAlignment="1">
      <alignment horizontal="center" vertical="center" wrapText="1"/>
    </xf>
    <xf numFmtId="1" fontId="79" fillId="34" borderId="22" xfId="0" applyNumberFormat="1" applyFont="1" applyFill="1" applyBorder="1" applyAlignment="1">
      <alignment horizontal="center" vertical="center" wrapText="1"/>
    </xf>
    <xf numFmtId="1" fontId="79" fillId="35" borderId="22" xfId="0" applyNumberFormat="1" applyFont="1" applyFill="1" applyBorder="1" applyAlignment="1">
      <alignment horizontal="center" vertical="center" wrapText="1"/>
    </xf>
    <xf numFmtId="1" fontId="79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3" fillId="61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9" fillId="61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42" borderId="23" xfId="0" applyFont="1" applyFill="1" applyBorder="1" applyAlignment="1">
      <alignment horizontal="left" vertical="center" wrapText="1"/>
    </xf>
    <xf numFmtId="0" fontId="9" fillId="47" borderId="23" xfId="0" applyFont="1" applyFill="1" applyBorder="1" applyAlignment="1">
      <alignment horizontal="left" vertical="center" wrapText="1"/>
    </xf>
    <xf numFmtId="0" fontId="9" fillId="63" borderId="10" xfId="0" applyFont="1" applyFill="1" applyBorder="1" applyAlignment="1">
      <alignment horizontal="left" vertical="center" wrapText="1"/>
    </xf>
    <xf numFmtId="0" fontId="9" fillId="57" borderId="10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" fillId="62" borderId="10" xfId="0" applyFont="1" applyFill="1" applyBorder="1" applyAlignment="1">
      <alignment horizontal="center" vertical="center" wrapText="1"/>
    </xf>
    <xf numFmtId="0" fontId="2" fillId="59" borderId="10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9" fillId="0" borderId="19" xfId="0" applyFont="1" applyBorder="1" applyAlignment="1">
      <alignment horizontal="center" wrapText="1"/>
    </xf>
    <xf numFmtId="0" fontId="79" fillId="0" borderId="21" xfId="0" applyFont="1" applyBorder="1" applyAlignment="1">
      <alignment horizontal="center" wrapText="1"/>
    </xf>
    <xf numFmtId="0" fontId="81" fillId="0" borderId="26" xfId="0" applyFont="1" applyBorder="1" applyAlignment="1">
      <alignment horizontal="right"/>
    </xf>
    <xf numFmtId="0" fontId="81" fillId="0" borderId="27" xfId="0" applyFont="1" applyBorder="1" applyAlignment="1">
      <alignment horizontal="right"/>
    </xf>
    <xf numFmtId="1" fontId="79" fillId="33" borderId="26" xfId="0" applyNumberFormat="1" applyFont="1" applyFill="1" applyBorder="1" applyAlignment="1">
      <alignment horizontal="center" vertical="center" wrapText="1"/>
    </xf>
    <xf numFmtId="0" fontId="79" fillId="33" borderId="24" xfId="0" applyNumberFormat="1" applyFont="1" applyFill="1" applyBorder="1" applyAlignment="1">
      <alignment horizontal="center" vertical="center" wrapText="1"/>
    </xf>
    <xf numFmtId="1" fontId="79" fillId="2" borderId="26" xfId="0" applyNumberFormat="1" applyFont="1" applyFill="1" applyBorder="1" applyAlignment="1">
      <alignment horizontal="center" vertical="center" wrapText="1"/>
    </xf>
    <xf numFmtId="0" fontId="79" fillId="2" borderId="24" xfId="0" applyNumberFormat="1" applyFont="1" applyFill="1" applyBorder="1" applyAlignment="1">
      <alignment horizontal="center" vertical="center" wrapText="1"/>
    </xf>
    <xf numFmtId="1" fontId="79" fillId="34" borderId="26" xfId="0" applyNumberFormat="1" applyFont="1" applyFill="1" applyBorder="1" applyAlignment="1">
      <alignment horizontal="center" vertical="center" wrapText="1"/>
    </xf>
    <xf numFmtId="0" fontId="79" fillId="34" borderId="24" xfId="0" applyNumberFormat="1" applyFont="1" applyFill="1" applyBorder="1" applyAlignment="1">
      <alignment horizontal="center" vertical="center" wrapText="1"/>
    </xf>
    <xf numFmtId="1" fontId="79" fillId="35" borderId="26" xfId="0" applyNumberFormat="1" applyFont="1" applyFill="1" applyBorder="1" applyAlignment="1">
      <alignment horizontal="center" vertical="center" wrapText="1"/>
    </xf>
    <xf numFmtId="0" fontId="79" fillId="35" borderId="24" xfId="0" applyNumberFormat="1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5" fillId="35" borderId="26" xfId="0" applyNumberFormat="1" applyFont="1" applyFill="1" applyBorder="1" applyAlignment="1">
      <alignment horizontal="center" vertical="center" wrapText="1"/>
    </xf>
    <xf numFmtId="0" fontId="75" fillId="35" borderId="24" xfId="0" applyNumberFormat="1" applyFont="1" applyFill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left" vertical="center" wrapText="1"/>
    </xf>
    <xf numFmtId="0" fontId="9" fillId="47" borderId="2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64" borderId="30" xfId="0" applyFont="1" applyFill="1" applyBorder="1" applyAlignment="1">
      <alignment horizontal="center"/>
    </xf>
    <xf numFmtId="0" fontId="4" fillId="64" borderId="31" xfId="0" applyFont="1" applyFill="1" applyBorder="1" applyAlignment="1">
      <alignment horizontal="center"/>
    </xf>
    <xf numFmtId="0" fontId="4" fillId="64" borderId="32" xfId="0" applyFont="1" applyFill="1" applyBorder="1" applyAlignment="1">
      <alignment horizontal="center"/>
    </xf>
    <xf numFmtId="0" fontId="2" fillId="14" borderId="25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3" fillId="58" borderId="11" xfId="0" applyFont="1" applyFill="1" applyBorder="1" applyAlignment="1">
      <alignment horizontal="center" vertical="center"/>
    </xf>
    <xf numFmtId="0" fontId="33" fillId="58" borderId="23" xfId="0" applyFont="1" applyFill="1" applyBorder="1" applyAlignment="1">
      <alignment horizontal="center" vertical="center"/>
    </xf>
    <xf numFmtId="0" fontId="9" fillId="42" borderId="11" xfId="0" applyFont="1" applyFill="1" applyBorder="1" applyAlignment="1">
      <alignment horizontal="left" vertical="center" wrapText="1"/>
    </xf>
    <xf numFmtId="0" fontId="9" fillId="42" borderId="23" xfId="0" applyFont="1" applyFill="1" applyBorder="1" applyAlignment="1">
      <alignment horizontal="left" vertical="center" wrapText="1"/>
    </xf>
    <xf numFmtId="0" fontId="33" fillId="59" borderId="11" xfId="0" applyFont="1" applyFill="1" applyBorder="1" applyAlignment="1">
      <alignment horizontal="center" vertical="center"/>
    </xf>
    <xf numFmtId="0" fontId="33" fillId="59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82" fillId="0" borderId="26" xfId="0" applyFont="1" applyBorder="1" applyAlignment="1">
      <alignment horizontal="right"/>
    </xf>
    <xf numFmtId="0" fontId="82" fillId="0" borderId="27" xfId="0" applyFont="1" applyBorder="1" applyAlignment="1">
      <alignment horizontal="right"/>
    </xf>
    <xf numFmtId="0" fontId="74" fillId="2" borderId="26" xfId="0" applyNumberFormat="1" applyFont="1" applyFill="1" applyBorder="1" applyAlignment="1">
      <alignment horizontal="center" vertical="center" wrapText="1"/>
    </xf>
    <xf numFmtId="0" fontId="74" fillId="2" borderId="2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65" borderId="25" xfId="0" applyFont="1" applyFill="1" applyBorder="1" applyAlignment="1">
      <alignment horizontal="center"/>
    </xf>
    <xf numFmtId="0" fontId="2" fillId="65" borderId="12" xfId="0" applyFont="1" applyFill="1" applyBorder="1" applyAlignment="1">
      <alignment horizontal="center"/>
    </xf>
    <xf numFmtId="0" fontId="2" fillId="65" borderId="13" xfId="0" applyFont="1" applyFill="1" applyBorder="1" applyAlignment="1">
      <alignment horizontal="center"/>
    </xf>
    <xf numFmtId="0" fontId="9" fillId="58" borderId="11" xfId="0" applyFont="1" applyFill="1" applyBorder="1" applyAlignment="1">
      <alignment horizontal="left" vertical="center" wrapText="1"/>
    </xf>
    <xf numFmtId="0" fontId="9" fillId="58" borderId="23" xfId="0" applyFont="1" applyFill="1" applyBorder="1" applyAlignment="1">
      <alignment horizontal="left" vertical="center" wrapText="1"/>
    </xf>
    <xf numFmtId="0" fontId="75" fillId="33" borderId="26" xfId="0" applyNumberFormat="1" applyFont="1" applyFill="1" applyBorder="1" applyAlignment="1">
      <alignment horizontal="center" vertical="center" wrapText="1"/>
    </xf>
    <xf numFmtId="0" fontId="75" fillId="33" borderId="24" xfId="0" applyNumberFormat="1" applyFont="1" applyFill="1" applyBorder="1" applyAlignment="1">
      <alignment horizontal="center" vertical="center" wrapText="1"/>
    </xf>
    <xf numFmtId="0" fontId="75" fillId="2" borderId="26" xfId="0" applyNumberFormat="1" applyFont="1" applyFill="1" applyBorder="1" applyAlignment="1">
      <alignment horizontal="center" vertical="center" wrapText="1"/>
    </xf>
    <xf numFmtId="0" fontId="75" fillId="2" borderId="24" xfId="0" applyNumberFormat="1" applyFont="1" applyFill="1" applyBorder="1" applyAlignment="1">
      <alignment horizontal="center" vertical="center" wrapText="1"/>
    </xf>
    <xf numFmtId="0" fontId="75" fillId="0" borderId="19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35" fillId="0" borderId="24" xfId="0" applyFont="1" applyFill="1" applyBorder="1" applyAlignment="1">
      <alignment horizontal="right"/>
    </xf>
    <xf numFmtId="1" fontId="33" fillId="0" borderId="0" xfId="0" applyNumberFormat="1" applyFont="1" applyAlignment="1">
      <alignment horizontal="center" vertical="center" wrapText="1"/>
    </xf>
    <xf numFmtId="0" fontId="2" fillId="61" borderId="0" xfId="0" applyFont="1" applyFill="1" applyAlignment="1">
      <alignment horizontal="left" vertical="center" wrapText="1"/>
    </xf>
    <xf numFmtId="0" fontId="2" fillId="61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4" fillId="33" borderId="26" xfId="0" applyNumberFormat="1" applyFont="1" applyFill="1" applyBorder="1" applyAlignment="1">
      <alignment horizontal="center" vertical="center" wrapText="1"/>
    </xf>
    <xf numFmtId="0" fontId="74" fillId="33" borderId="24" xfId="0" applyNumberFormat="1" applyFont="1" applyFill="1" applyBorder="1" applyAlignment="1">
      <alignment horizontal="center" vertical="center" wrapText="1"/>
    </xf>
    <xf numFmtId="0" fontId="83" fillId="0" borderId="26" xfId="0" applyFont="1" applyBorder="1" applyAlignment="1">
      <alignment horizontal="right"/>
    </xf>
    <xf numFmtId="0" fontId="83" fillId="0" borderId="27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4" fillId="35" borderId="26" xfId="0" applyNumberFormat="1" applyFont="1" applyFill="1" applyBorder="1" applyAlignment="1">
      <alignment horizontal="center" vertical="center" wrapText="1"/>
    </xf>
    <xf numFmtId="0" fontId="74" fillId="35" borderId="24" xfId="0" applyNumberFormat="1" applyFont="1" applyFill="1" applyBorder="1" applyAlignment="1">
      <alignment horizontal="center" vertical="center" wrapText="1"/>
    </xf>
    <xf numFmtId="0" fontId="74" fillId="62" borderId="26" xfId="0" applyNumberFormat="1" applyFont="1" applyFill="1" applyBorder="1" applyAlignment="1">
      <alignment horizontal="center" vertical="center" wrapText="1"/>
    </xf>
    <xf numFmtId="0" fontId="74" fillId="62" borderId="24" xfId="0" applyNumberFormat="1" applyFont="1" applyFill="1" applyBorder="1" applyAlignment="1">
      <alignment horizontal="center" vertical="center" wrapText="1"/>
    </xf>
    <xf numFmtId="0" fontId="75" fillId="34" borderId="26" xfId="0" applyNumberFormat="1" applyFont="1" applyFill="1" applyBorder="1" applyAlignment="1">
      <alignment horizontal="center" vertical="center" wrapText="1"/>
    </xf>
    <xf numFmtId="0" fontId="75" fillId="34" borderId="24" xfId="0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72" fontId="61" fillId="4" borderId="20" xfId="0" applyNumberFormat="1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12" xfId="0" applyBorder="1" applyAlignment="1">
      <alignment/>
    </xf>
    <xf numFmtId="0" fontId="49" fillId="4" borderId="14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zoomScale="50" zoomScaleNormal="50" zoomScaleSheetLayoutView="71" zoomScalePageLayoutView="60" workbookViewId="0" topLeftCell="A36">
      <selection activeCell="F48" sqref="F48"/>
    </sheetView>
  </sheetViews>
  <sheetFormatPr defaultColWidth="9.140625" defaultRowHeight="15"/>
  <cols>
    <col min="1" max="1" width="3.8515625" style="53" customWidth="1"/>
    <col min="2" max="2" width="45.8515625" style="47" customWidth="1"/>
    <col min="3" max="3" width="7.28125" style="52" customWidth="1"/>
    <col min="4" max="6" width="10.140625" style="52" customWidth="1"/>
    <col min="7" max="11" width="6.8515625" style="52" customWidth="1"/>
    <col min="12" max="21" width="6.28125" style="52" customWidth="1"/>
    <col min="22" max="25" width="6.57421875" style="52" customWidth="1"/>
    <col min="26" max="27" width="9.421875" style="52" customWidth="1"/>
    <col min="28" max="28" width="8.57421875" style="52" customWidth="1"/>
    <col min="29" max="16384" width="9.140625" style="36" customWidth="1"/>
  </cols>
  <sheetData>
    <row r="1" spans="1:28" ht="28.5">
      <c r="A1" s="244" t="s">
        <v>91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</row>
    <row r="2" spans="2:21" ht="25.5">
      <c r="B2" s="48" t="s">
        <v>52</v>
      </c>
      <c r="C2" s="49"/>
      <c r="D2" s="50"/>
      <c r="E2" s="50"/>
      <c r="F2" s="50"/>
      <c r="G2" s="49"/>
      <c r="H2" s="118" t="s">
        <v>100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2:28" ht="27" customHeight="1" thickBot="1">
      <c r="B3" s="209" t="s">
        <v>90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8" ht="18">
      <c r="A4" s="222"/>
      <c r="B4" s="223"/>
      <c r="C4" s="223"/>
      <c r="D4" s="223"/>
      <c r="E4" s="223"/>
      <c r="F4" s="224"/>
      <c r="G4" s="219" t="s">
        <v>5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1"/>
    </row>
    <row r="5" spans="1:28" ht="21" customHeight="1">
      <c r="A5" s="216" t="s">
        <v>0</v>
      </c>
      <c r="B5" s="213" t="s">
        <v>6</v>
      </c>
      <c r="C5" s="251" t="s">
        <v>1</v>
      </c>
      <c r="D5" s="218" t="s">
        <v>51</v>
      </c>
      <c r="E5" s="218"/>
      <c r="F5" s="218"/>
      <c r="G5" s="253" t="s">
        <v>7</v>
      </c>
      <c r="H5" s="253"/>
      <c r="I5" s="253"/>
      <c r="J5" s="253"/>
      <c r="K5" s="253"/>
      <c r="L5" s="253"/>
      <c r="M5" s="253"/>
      <c r="N5" s="253"/>
      <c r="O5" s="253"/>
      <c r="P5" s="253"/>
      <c r="Q5" s="215" t="s">
        <v>8</v>
      </c>
      <c r="R5" s="215"/>
      <c r="S5" s="215"/>
      <c r="T5" s="215"/>
      <c r="U5" s="215"/>
      <c r="V5" s="215"/>
      <c r="W5" s="215"/>
      <c r="X5" s="215"/>
      <c r="Y5" s="215"/>
      <c r="Z5" s="215"/>
      <c r="AA5" s="210" t="s">
        <v>9</v>
      </c>
      <c r="AB5" s="210" t="s">
        <v>10</v>
      </c>
    </row>
    <row r="6" spans="1:28" s="53" customFormat="1" ht="17.25" customHeight="1">
      <c r="A6" s="216"/>
      <c r="B6" s="213"/>
      <c r="C6" s="251"/>
      <c r="D6" s="218"/>
      <c r="E6" s="218"/>
      <c r="F6" s="218"/>
      <c r="G6" s="235" t="s">
        <v>20</v>
      </c>
      <c r="H6" s="236"/>
      <c r="I6" s="236"/>
      <c r="J6" s="236"/>
      <c r="K6" s="237"/>
      <c r="L6" s="232" t="s">
        <v>21</v>
      </c>
      <c r="M6" s="233"/>
      <c r="N6" s="233"/>
      <c r="O6" s="233"/>
      <c r="P6" s="234"/>
      <c r="Q6" s="245" t="s">
        <v>22</v>
      </c>
      <c r="R6" s="246"/>
      <c r="S6" s="246"/>
      <c r="T6" s="246"/>
      <c r="U6" s="247"/>
      <c r="V6" s="248" t="s">
        <v>23</v>
      </c>
      <c r="W6" s="249"/>
      <c r="X6" s="249"/>
      <c r="Y6" s="249"/>
      <c r="Z6" s="250"/>
      <c r="AA6" s="211"/>
      <c r="AB6" s="211"/>
    </row>
    <row r="7" spans="1:28" s="53" customFormat="1" ht="27" customHeight="1" thickBot="1">
      <c r="A7" s="217"/>
      <c r="B7" s="214"/>
      <c r="C7" s="252"/>
      <c r="D7" s="54" t="s">
        <v>2</v>
      </c>
      <c r="E7" s="54" t="s">
        <v>3</v>
      </c>
      <c r="F7" s="54" t="s">
        <v>4</v>
      </c>
      <c r="G7" s="55" t="s">
        <v>11</v>
      </c>
      <c r="H7" s="55" t="s">
        <v>12</v>
      </c>
      <c r="I7" s="55" t="s">
        <v>13</v>
      </c>
      <c r="J7" s="55" t="s">
        <v>14</v>
      </c>
      <c r="K7" s="55" t="s">
        <v>15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15</v>
      </c>
      <c r="Q7" s="57" t="s">
        <v>11</v>
      </c>
      <c r="R7" s="57" t="s">
        <v>12</v>
      </c>
      <c r="S7" s="57" t="s">
        <v>13</v>
      </c>
      <c r="T7" s="57" t="s">
        <v>14</v>
      </c>
      <c r="U7" s="57" t="s">
        <v>15</v>
      </c>
      <c r="V7" s="58" t="s">
        <v>11</v>
      </c>
      <c r="W7" s="58" t="s">
        <v>12</v>
      </c>
      <c r="X7" s="58" t="s">
        <v>13</v>
      </c>
      <c r="Y7" s="58" t="s">
        <v>14</v>
      </c>
      <c r="Z7" s="58" t="s">
        <v>15</v>
      </c>
      <c r="AA7" s="212"/>
      <c r="AB7" s="212"/>
    </row>
    <row r="8" spans="1:28" s="59" customFormat="1" ht="21" customHeight="1">
      <c r="A8" s="226" t="s">
        <v>69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8"/>
    </row>
    <row r="9" spans="1:28" ht="20.25" customHeight="1">
      <c r="A9" s="71">
        <v>1</v>
      </c>
      <c r="B9" s="60" t="s">
        <v>24</v>
      </c>
      <c r="C9" s="38"/>
      <c r="D9" s="38"/>
      <c r="E9" s="38"/>
      <c r="F9" s="38" t="s">
        <v>25</v>
      </c>
      <c r="G9" s="39"/>
      <c r="H9" s="39"/>
      <c r="I9" s="39"/>
      <c r="J9" s="39">
        <v>20</v>
      </c>
      <c r="K9" s="39">
        <v>7</v>
      </c>
      <c r="L9" s="40"/>
      <c r="M9" s="40"/>
      <c r="N9" s="40"/>
      <c r="O9" s="40">
        <v>20</v>
      </c>
      <c r="P9" s="40">
        <v>7</v>
      </c>
      <c r="Q9" s="41"/>
      <c r="R9" s="41"/>
      <c r="S9" s="41"/>
      <c r="T9" s="41">
        <v>30</v>
      </c>
      <c r="U9" s="41">
        <v>7</v>
      </c>
      <c r="V9" s="42"/>
      <c r="W9" s="42"/>
      <c r="X9" s="42"/>
      <c r="Y9" s="42">
        <v>30</v>
      </c>
      <c r="Z9" s="42">
        <v>9</v>
      </c>
      <c r="AA9" s="38">
        <f>G9+H9+I9+J9+L9+M9+O9+N9+Q9+R9+S9+T9+V9+W9+X9+Y9</f>
        <v>100</v>
      </c>
      <c r="AB9" s="38">
        <f aca="true" t="shared" si="0" ref="AB9:AB15">K9+P9+U9+Z9</f>
        <v>30</v>
      </c>
    </row>
    <row r="10" spans="1:28" ht="20.25" customHeight="1">
      <c r="A10" s="150">
        <v>2</v>
      </c>
      <c r="B10" s="157" t="s">
        <v>75</v>
      </c>
      <c r="C10" s="152"/>
      <c r="D10" s="152"/>
      <c r="E10" s="152"/>
      <c r="F10" s="152">
        <v>4</v>
      </c>
      <c r="G10" s="39"/>
      <c r="H10" s="39"/>
      <c r="I10" s="39"/>
      <c r="J10" s="39"/>
      <c r="K10" s="39"/>
      <c r="L10" s="40"/>
      <c r="M10" s="40"/>
      <c r="N10" s="40"/>
      <c r="O10" s="40"/>
      <c r="P10" s="40"/>
      <c r="Q10" s="41"/>
      <c r="R10" s="41"/>
      <c r="S10" s="41"/>
      <c r="T10" s="41"/>
      <c r="U10" s="41"/>
      <c r="V10" s="42"/>
      <c r="W10" s="42"/>
      <c r="X10" s="42">
        <v>18</v>
      </c>
      <c r="Y10" s="42"/>
      <c r="Z10" s="42">
        <v>1</v>
      </c>
      <c r="AA10" s="152">
        <f>G10+H10+I10+J10+L10+M10+O10+N10+Q10+R10+S10+T10+V10+W10+X10+Y10</f>
        <v>18</v>
      </c>
      <c r="AB10" s="152">
        <f t="shared" si="0"/>
        <v>1</v>
      </c>
    </row>
    <row r="11" spans="1:28" ht="20.25" customHeight="1">
      <c r="A11" s="150">
        <v>3</v>
      </c>
      <c r="B11" s="37" t="s">
        <v>77</v>
      </c>
      <c r="C11" s="143"/>
      <c r="D11" s="143">
        <v>2</v>
      </c>
      <c r="E11" s="143" t="s">
        <v>48</v>
      </c>
      <c r="F11" s="143"/>
      <c r="G11" s="39"/>
      <c r="H11" s="39"/>
      <c r="I11" s="39">
        <v>45</v>
      </c>
      <c r="J11" s="39"/>
      <c r="K11" s="39">
        <v>8</v>
      </c>
      <c r="L11" s="40"/>
      <c r="M11" s="40"/>
      <c r="N11" s="40">
        <v>45</v>
      </c>
      <c r="O11" s="40"/>
      <c r="P11" s="40">
        <v>8</v>
      </c>
      <c r="Q11" s="41"/>
      <c r="R11" s="41"/>
      <c r="S11" s="41">
        <v>15</v>
      </c>
      <c r="T11" s="41"/>
      <c r="U11" s="41">
        <v>3</v>
      </c>
      <c r="V11" s="42"/>
      <c r="W11" s="42"/>
      <c r="X11" s="42">
        <v>15</v>
      </c>
      <c r="Y11" s="42"/>
      <c r="Z11" s="42">
        <v>3</v>
      </c>
      <c r="AA11" s="143">
        <f>I11+N11+S11+X11</f>
        <v>120</v>
      </c>
      <c r="AB11" s="143">
        <f t="shared" si="0"/>
        <v>22</v>
      </c>
    </row>
    <row r="12" spans="1:28" s="155" customFormat="1" ht="21" customHeight="1">
      <c r="A12" s="150">
        <v>4</v>
      </c>
      <c r="B12" s="153" t="s">
        <v>76</v>
      </c>
      <c r="C12" s="154"/>
      <c r="D12" s="154"/>
      <c r="E12" s="154"/>
      <c r="F12" s="154">
        <v>1</v>
      </c>
      <c r="G12" s="39">
        <v>10</v>
      </c>
      <c r="H12" s="39"/>
      <c r="I12" s="39"/>
      <c r="J12" s="39"/>
      <c r="K12" s="39">
        <v>2</v>
      </c>
      <c r="L12" s="40"/>
      <c r="M12" s="40"/>
      <c r="N12" s="40"/>
      <c r="O12" s="40"/>
      <c r="P12" s="40"/>
      <c r="Q12" s="41"/>
      <c r="R12" s="41"/>
      <c r="S12" s="41"/>
      <c r="T12" s="41"/>
      <c r="U12" s="41"/>
      <c r="V12" s="42"/>
      <c r="W12" s="42"/>
      <c r="X12" s="42"/>
      <c r="Y12" s="42"/>
      <c r="Z12" s="42"/>
      <c r="AA12" s="154">
        <f>G12+H12+I12+J12+L12+M12+O12+N12+Q12+R12+S12+T12+V12+W12+X12+Y12</f>
        <v>10</v>
      </c>
      <c r="AB12" s="154">
        <f t="shared" si="0"/>
        <v>2</v>
      </c>
    </row>
    <row r="13" spans="1:28" ht="21" customHeight="1">
      <c r="A13" s="150">
        <v>5</v>
      </c>
      <c r="B13" s="37" t="s">
        <v>28</v>
      </c>
      <c r="C13" s="141"/>
      <c r="D13" s="141"/>
      <c r="E13" s="141">
        <v>2</v>
      </c>
      <c r="F13" s="141"/>
      <c r="G13" s="39"/>
      <c r="H13" s="39"/>
      <c r="I13" s="39"/>
      <c r="J13" s="39"/>
      <c r="K13" s="39"/>
      <c r="L13" s="40">
        <v>15</v>
      </c>
      <c r="M13" s="40"/>
      <c r="N13" s="40"/>
      <c r="O13" s="40"/>
      <c r="P13" s="40">
        <v>5</v>
      </c>
      <c r="Q13" s="41"/>
      <c r="R13" s="41"/>
      <c r="S13" s="41"/>
      <c r="T13" s="41"/>
      <c r="U13" s="41"/>
      <c r="V13" s="42"/>
      <c r="W13" s="42"/>
      <c r="X13" s="42"/>
      <c r="Y13" s="42"/>
      <c r="Z13" s="42"/>
      <c r="AA13" s="141">
        <f>G13+H13+I13+J13+L13+M13+O13+N13+Q13+R13+S13+T13+V13+W13+X13+Y13</f>
        <v>15</v>
      </c>
      <c r="AB13" s="141">
        <f t="shared" si="0"/>
        <v>5</v>
      </c>
    </row>
    <row r="14" spans="1:28" ht="42" customHeight="1">
      <c r="A14" s="150">
        <v>6</v>
      </c>
      <c r="B14" s="92" t="s">
        <v>46</v>
      </c>
      <c r="C14" s="93"/>
      <c r="D14" s="93">
        <v>4</v>
      </c>
      <c r="E14" s="93">
        <v>3</v>
      </c>
      <c r="F14" s="93"/>
      <c r="G14" s="94"/>
      <c r="H14" s="94"/>
      <c r="I14" s="94"/>
      <c r="J14" s="94"/>
      <c r="K14" s="94"/>
      <c r="L14" s="95"/>
      <c r="M14" s="95"/>
      <c r="N14" s="95"/>
      <c r="O14" s="95"/>
      <c r="P14" s="95"/>
      <c r="Q14" s="96">
        <v>20</v>
      </c>
      <c r="R14" s="96"/>
      <c r="S14" s="96"/>
      <c r="T14" s="96"/>
      <c r="U14" s="96">
        <v>4</v>
      </c>
      <c r="V14" s="97">
        <v>15</v>
      </c>
      <c r="W14" s="97"/>
      <c r="X14" s="97"/>
      <c r="Y14" s="97"/>
      <c r="Z14" s="97">
        <v>4</v>
      </c>
      <c r="AA14" s="144">
        <f>G14+H14+I14+J14+L14+M14+O14+N14+Q14+R14+S14+T14+V14+W14+X14+Y14</f>
        <v>35</v>
      </c>
      <c r="AB14" s="144">
        <f t="shared" si="0"/>
        <v>8</v>
      </c>
    </row>
    <row r="15" spans="1:28" ht="39" customHeight="1">
      <c r="A15" s="146">
        <v>7</v>
      </c>
      <c r="B15" s="92" t="s">
        <v>26</v>
      </c>
      <c r="C15" s="93"/>
      <c r="D15" s="93">
        <v>2</v>
      </c>
      <c r="E15" s="93"/>
      <c r="F15" s="93">
        <v>1</v>
      </c>
      <c r="G15" s="94">
        <v>15</v>
      </c>
      <c r="H15" s="94"/>
      <c r="I15" s="94"/>
      <c r="J15" s="94"/>
      <c r="K15" s="94">
        <v>4</v>
      </c>
      <c r="L15" s="95">
        <v>15</v>
      </c>
      <c r="M15" s="95"/>
      <c r="N15" s="95"/>
      <c r="O15" s="95"/>
      <c r="P15" s="95">
        <v>4</v>
      </c>
      <c r="Q15" s="96"/>
      <c r="R15" s="96"/>
      <c r="S15" s="96"/>
      <c r="T15" s="96"/>
      <c r="U15" s="96"/>
      <c r="V15" s="97"/>
      <c r="W15" s="97"/>
      <c r="X15" s="97"/>
      <c r="Y15" s="97"/>
      <c r="Z15" s="97"/>
      <c r="AA15" s="93">
        <f>G15+H15+I15+J15+L15+M15+O15+N15+Q15+R15+S15+T15+V15+W15+X15+Y15</f>
        <v>30</v>
      </c>
      <c r="AB15" s="93">
        <f t="shared" si="0"/>
        <v>8</v>
      </c>
    </row>
    <row r="16" spans="1:28" s="66" customFormat="1" ht="18">
      <c r="A16" s="254" t="s">
        <v>19</v>
      </c>
      <c r="B16" s="255"/>
      <c r="C16" s="61"/>
      <c r="D16" s="38"/>
      <c r="E16" s="38"/>
      <c r="F16" s="38"/>
      <c r="G16" s="62">
        <f aca="true" t="shared" si="1" ref="G16:AA16">SUM(G9:G15)</f>
        <v>25</v>
      </c>
      <c r="H16" s="62">
        <f t="shared" si="1"/>
        <v>0</v>
      </c>
      <c r="I16" s="62">
        <f t="shared" si="1"/>
        <v>45</v>
      </c>
      <c r="J16" s="62">
        <f t="shared" si="1"/>
        <v>20</v>
      </c>
      <c r="K16" s="62">
        <f t="shared" si="1"/>
        <v>21</v>
      </c>
      <c r="L16" s="63">
        <f t="shared" si="1"/>
        <v>30</v>
      </c>
      <c r="M16" s="83">
        <f t="shared" si="1"/>
        <v>0</v>
      </c>
      <c r="N16" s="83">
        <f t="shared" si="1"/>
        <v>45</v>
      </c>
      <c r="O16" s="83">
        <f t="shared" si="1"/>
        <v>20</v>
      </c>
      <c r="P16" s="83">
        <f t="shared" si="1"/>
        <v>24</v>
      </c>
      <c r="Q16" s="64">
        <f t="shared" si="1"/>
        <v>20</v>
      </c>
      <c r="R16" s="64">
        <f t="shared" si="1"/>
        <v>0</v>
      </c>
      <c r="S16" s="64">
        <f t="shared" si="1"/>
        <v>15</v>
      </c>
      <c r="T16" s="64">
        <f t="shared" si="1"/>
        <v>30</v>
      </c>
      <c r="U16" s="64">
        <f t="shared" si="1"/>
        <v>14</v>
      </c>
      <c r="V16" s="65">
        <f t="shared" si="1"/>
        <v>15</v>
      </c>
      <c r="W16" s="84">
        <f t="shared" si="1"/>
        <v>0</v>
      </c>
      <c r="X16" s="84">
        <f t="shared" si="1"/>
        <v>33</v>
      </c>
      <c r="Y16" s="84">
        <f t="shared" si="1"/>
        <v>30</v>
      </c>
      <c r="Z16" s="84">
        <f t="shared" si="1"/>
        <v>17</v>
      </c>
      <c r="AA16" s="61">
        <f t="shared" si="1"/>
        <v>328</v>
      </c>
      <c r="AB16" s="61">
        <f>SUM(AB9:AB15)</f>
        <v>76</v>
      </c>
    </row>
    <row r="17" spans="1:28" s="59" customFormat="1" ht="19.5" customHeight="1">
      <c r="A17" s="229" t="s">
        <v>70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/>
    </row>
    <row r="18" spans="1:28" ht="34.5" customHeight="1">
      <c r="A18" s="86">
        <v>8</v>
      </c>
      <c r="B18" s="157" t="s">
        <v>102</v>
      </c>
      <c r="C18" s="152"/>
      <c r="D18" s="152">
        <v>3</v>
      </c>
      <c r="E18" s="152">
        <v>2</v>
      </c>
      <c r="F18" s="87"/>
      <c r="G18" s="88"/>
      <c r="H18" s="88"/>
      <c r="I18" s="88"/>
      <c r="J18" s="88"/>
      <c r="K18" s="88"/>
      <c r="L18" s="89"/>
      <c r="M18" s="89"/>
      <c r="N18" s="40">
        <v>10</v>
      </c>
      <c r="O18" s="40"/>
      <c r="P18" s="40">
        <v>2</v>
      </c>
      <c r="Q18" s="90"/>
      <c r="R18" s="90"/>
      <c r="S18" s="184">
        <v>30</v>
      </c>
      <c r="T18" s="184"/>
      <c r="U18" s="184">
        <v>5</v>
      </c>
      <c r="V18" s="91"/>
      <c r="W18" s="91"/>
      <c r="X18" s="91"/>
      <c r="Y18" s="91"/>
      <c r="Z18" s="91"/>
      <c r="AA18" s="87">
        <f aca="true" t="shared" si="2" ref="AA18:AA23">G18+H18+I18+J18+L18+M18+O18+N18+Q18+R18+S18+T18+V18+W18+X18+Y18</f>
        <v>40</v>
      </c>
      <c r="AB18" s="87">
        <f aca="true" t="shared" si="3" ref="AB18:AB23">K18+P18+U18+Z18</f>
        <v>7</v>
      </c>
    </row>
    <row r="19" spans="1:28" ht="22.5" customHeight="1">
      <c r="A19" s="150">
        <v>9</v>
      </c>
      <c r="B19" s="157" t="s">
        <v>64</v>
      </c>
      <c r="C19" s="152"/>
      <c r="D19" s="152"/>
      <c r="E19" s="152">
        <v>1</v>
      </c>
      <c r="F19" s="87"/>
      <c r="G19" s="88">
        <v>20</v>
      </c>
      <c r="H19" s="88"/>
      <c r="I19" s="88"/>
      <c r="J19" s="88"/>
      <c r="K19" s="88">
        <v>4</v>
      </c>
      <c r="L19" s="89"/>
      <c r="M19" s="89"/>
      <c r="N19" s="89"/>
      <c r="O19" s="89"/>
      <c r="P19" s="89"/>
      <c r="Q19" s="90"/>
      <c r="R19" s="90"/>
      <c r="S19" s="90"/>
      <c r="T19" s="90"/>
      <c r="U19" s="90"/>
      <c r="V19" s="91"/>
      <c r="W19" s="91"/>
      <c r="X19" s="91"/>
      <c r="Y19" s="91"/>
      <c r="Z19" s="91"/>
      <c r="AA19" s="87">
        <f t="shared" si="2"/>
        <v>20</v>
      </c>
      <c r="AB19" s="87">
        <f t="shared" si="3"/>
        <v>4</v>
      </c>
    </row>
    <row r="20" spans="1:28" ht="43.5" customHeight="1">
      <c r="A20" s="86">
        <v>10</v>
      </c>
      <c r="B20" s="157" t="s">
        <v>101</v>
      </c>
      <c r="C20" s="152"/>
      <c r="D20" s="152"/>
      <c r="E20" s="152" t="s">
        <v>104</v>
      </c>
      <c r="F20" s="87"/>
      <c r="G20" s="88"/>
      <c r="H20" s="88"/>
      <c r="I20" s="88"/>
      <c r="J20" s="88"/>
      <c r="K20" s="88"/>
      <c r="L20" s="89"/>
      <c r="M20" s="89"/>
      <c r="N20" s="89"/>
      <c r="O20" s="89"/>
      <c r="P20" s="89"/>
      <c r="Q20" s="90"/>
      <c r="R20" s="90"/>
      <c r="S20" s="184">
        <v>20</v>
      </c>
      <c r="T20" s="184"/>
      <c r="U20" s="184">
        <v>3</v>
      </c>
      <c r="V20" s="42"/>
      <c r="W20" s="42"/>
      <c r="X20" s="42">
        <v>20</v>
      </c>
      <c r="Y20" s="42"/>
      <c r="Z20" s="42">
        <v>3</v>
      </c>
      <c r="AA20" s="87">
        <f t="shared" si="2"/>
        <v>40</v>
      </c>
      <c r="AB20" s="87">
        <f t="shared" si="3"/>
        <v>6</v>
      </c>
    </row>
    <row r="21" spans="1:28" ht="43.5" customHeight="1">
      <c r="A21" s="150">
        <v>11</v>
      </c>
      <c r="B21" s="145" t="s">
        <v>65</v>
      </c>
      <c r="C21" s="87"/>
      <c r="D21" s="87"/>
      <c r="E21" s="87"/>
      <c r="F21" s="87">
        <v>4</v>
      </c>
      <c r="G21" s="88"/>
      <c r="H21" s="88"/>
      <c r="I21" s="88"/>
      <c r="J21" s="88"/>
      <c r="K21" s="88"/>
      <c r="L21" s="89"/>
      <c r="M21" s="89"/>
      <c r="N21" s="89"/>
      <c r="O21" s="89"/>
      <c r="P21" s="89"/>
      <c r="Q21" s="90"/>
      <c r="R21" s="90"/>
      <c r="S21" s="90"/>
      <c r="T21" s="90"/>
      <c r="U21" s="90"/>
      <c r="V21" s="91"/>
      <c r="W21" s="91"/>
      <c r="X21" s="91"/>
      <c r="Y21" s="91"/>
      <c r="Z21" s="91">
        <v>6</v>
      </c>
      <c r="AA21" s="87">
        <f t="shared" si="2"/>
        <v>0</v>
      </c>
      <c r="AB21" s="87">
        <f t="shared" si="3"/>
        <v>6</v>
      </c>
    </row>
    <row r="22" spans="1:28" s="66" customFormat="1" ht="43.5" customHeight="1">
      <c r="A22" s="86">
        <v>12</v>
      </c>
      <c r="B22" s="177" t="s">
        <v>27</v>
      </c>
      <c r="C22" s="93"/>
      <c r="D22" s="93">
        <v>4</v>
      </c>
      <c r="E22" s="93"/>
      <c r="F22" s="93">
        <v>3</v>
      </c>
      <c r="G22" s="94"/>
      <c r="H22" s="94"/>
      <c r="I22" s="94"/>
      <c r="J22" s="94"/>
      <c r="K22" s="94"/>
      <c r="L22" s="95"/>
      <c r="M22" s="95"/>
      <c r="N22" s="95"/>
      <c r="O22" s="95"/>
      <c r="P22" s="95"/>
      <c r="Q22" s="96">
        <v>15</v>
      </c>
      <c r="R22" s="96"/>
      <c r="S22" s="96"/>
      <c r="T22" s="96"/>
      <c r="U22" s="96">
        <v>3</v>
      </c>
      <c r="V22" s="97">
        <v>15</v>
      </c>
      <c r="W22" s="97"/>
      <c r="X22" s="97"/>
      <c r="Y22" s="97"/>
      <c r="Z22" s="97">
        <v>4</v>
      </c>
      <c r="AA22" s="93">
        <f t="shared" si="2"/>
        <v>30</v>
      </c>
      <c r="AB22" s="93">
        <f t="shared" si="3"/>
        <v>7</v>
      </c>
    </row>
    <row r="23" spans="1:28" s="66" customFormat="1" ht="21" customHeight="1">
      <c r="A23" s="150">
        <v>13</v>
      </c>
      <c r="B23" s="177" t="s">
        <v>45</v>
      </c>
      <c r="C23" s="93"/>
      <c r="D23" s="93">
        <v>3</v>
      </c>
      <c r="E23" s="93"/>
      <c r="F23" s="93"/>
      <c r="G23" s="94"/>
      <c r="H23" s="94"/>
      <c r="I23" s="94"/>
      <c r="J23" s="94"/>
      <c r="K23" s="94"/>
      <c r="L23" s="95"/>
      <c r="M23" s="95"/>
      <c r="N23" s="95"/>
      <c r="O23" s="95"/>
      <c r="P23" s="95"/>
      <c r="Q23" s="96">
        <v>15</v>
      </c>
      <c r="R23" s="96"/>
      <c r="S23" s="96"/>
      <c r="T23" s="96"/>
      <c r="U23" s="96">
        <v>5</v>
      </c>
      <c r="V23" s="97"/>
      <c r="W23" s="97"/>
      <c r="X23" s="97"/>
      <c r="Y23" s="97"/>
      <c r="Z23" s="97"/>
      <c r="AA23" s="93">
        <f t="shared" si="2"/>
        <v>15</v>
      </c>
      <c r="AB23" s="93">
        <f t="shared" si="3"/>
        <v>5</v>
      </c>
    </row>
    <row r="24" spans="1:28" s="66" customFormat="1" ht="43.5" customHeight="1">
      <c r="A24" s="86">
        <v>14</v>
      </c>
      <c r="B24" s="177" t="s">
        <v>72</v>
      </c>
      <c r="C24" s="93"/>
      <c r="D24" s="93"/>
      <c r="E24" s="93">
        <v>2</v>
      </c>
      <c r="F24" s="93"/>
      <c r="G24" s="94"/>
      <c r="H24" s="94"/>
      <c r="I24" s="94"/>
      <c r="J24" s="94"/>
      <c r="K24" s="94"/>
      <c r="L24" s="95">
        <v>25</v>
      </c>
      <c r="M24" s="95"/>
      <c r="N24" s="95"/>
      <c r="O24" s="95"/>
      <c r="P24" s="95">
        <v>4</v>
      </c>
      <c r="Q24" s="96"/>
      <c r="R24" s="96"/>
      <c r="S24" s="96"/>
      <c r="T24" s="96"/>
      <c r="U24" s="96"/>
      <c r="V24" s="97"/>
      <c r="W24" s="97"/>
      <c r="X24" s="97"/>
      <c r="Y24" s="97"/>
      <c r="Z24" s="97"/>
      <c r="AA24" s="93">
        <f>G24+H24+I24+J24+L24+M24+O24+N24+Q24+R24+S24+T24+V24+W24+X24+Y24</f>
        <v>25</v>
      </c>
      <c r="AB24" s="93">
        <f>K24+P24+U24+Z24</f>
        <v>4</v>
      </c>
    </row>
    <row r="25" spans="1:28" ht="20.25" customHeight="1">
      <c r="A25" s="150">
        <v>15</v>
      </c>
      <c r="B25" s="177" t="s">
        <v>73</v>
      </c>
      <c r="C25" s="93"/>
      <c r="D25" s="93"/>
      <c r="E25" s="93">
        <v>1</v>
      </c>
      <c r="F25" s="93"/>
      <c r="G25" s="94">
        <v>20</v>
      </c>
      <c r="H25" s="94"/>
      <c r="I25" s="94"/>
      <c r="J25" s="94"/>
      <c r="K25" s="94">
        <v>5</v>
      </c>
      <c r="L25" s="95"/>
      <c r="M25" s="95"/>
      <c r="N25" s="95"/>
      <c r="O25" s="95"/>
      <c r="P25" s="95"/>
      <c r="Q25" s="96"/>
      <c r="R25" s="96"/>
      <c r="S25" s="96"/>
      <c r="T25" s="96"/>
      <c r="U25" s="96"/>
      <c r="V25" s="97"/>
      <c r="W25" s="97"/>
      <c r="X25" s="97"/>
      <c r="Y25" s="97"/>
      <c r="Z25" s="97"/>
      <c r="AA25" s="93">
        <f>G25+H25+I25+J25+L25+M25+O25+N25+Q25+R25+S25+T25+V25+W25+X25+Y25</f>
        <v>20</v>
      </c>
      <c r="AB25" s="93">
        <f>K25+P25+U25+Z25</f>
        <v>5</v>
      </c>
    </row>
    <row r="26" spans="1:28" s="66" customFormat="1" ht="24" customHeight="1">
      <c r="A26" s="189" t="s">
        <v>19</v>
      </c>
      <c r="B26" s="190"/>
      <c r="C26" s="98"/>
      <c r="D26" s="98"/>
      <c r="E26" s="98"/>
      <c r="F26" s="98"/>
      <c r="G26" s="99">
        <f aca="true" t="shared" si="4" ref="G26:AA26">SUM(G18:G25)</f>
        <v>40</v>
      </c>
      <c r="H26" s="99">
        <f t="shared" si="4"/>
        <v>0</v>
      </c>
      <c r="I26" s="99">
        <f t="shared" si="4"/>
        <v>0</v>
      </c>
      <c r="J26" s="99">
        <f t="shared" si="4"/>
        <v>0</v>
      </c>
      <c r="K26" s="99">
        <f t="shared" si="4"/>
        <v>9</v>
      </c>
      <c r="L26" s="100">
        <f t="shared" si="4"/>
        <v>25</v>
      </c>
      <c r="M26" s="100">
        <f t="shared" si="4"/>
        <v>0</v>
      </c>
      <c r="N26" s="100">
        <f t="shared" si="4"/>
        <v>10</v>
      </c>
      <c r="O26" s="100">
        <f t="shared" si="4"/>
        <v>0</v>
      </c>
      <c r="P26" s="100">
        <f t="shared" si="4"/>
        <v>6</v>
      </c>
      <c r="Q26" s="101">
        <f t="shared" si="4"/>
        <v>30</v>
      </c>
      <c r="R26" s="101">
        <f t="shared" si="4"/>
        <v>0</v>
      </c>
      <c r="S26" s="101">
        <f t="shared" si="4"/>
        <v>50</v>
      </c>
      <c r="T26" s="101">
        <f t="shared" si="4"/>
        <v>0</v>
      </c>
      <c r="U26" s="101">
        <f>SUM(U18:U25)</f>
        <v>16</v>
      </c>
      <c r="V26" s="102">
        <f t="shared" si="4"/>
        <v>15</v>
      </c>
      <c r="W26" s="102">
        <f t="shared" si="4"/>
        <v>0</v>
      </c>
      <c r="X26" s="102">
        <f t="shared" si="4"/>
        <v>20</v>
      </c>
      <c r="Y26" s="102">
        <f t="shared" si="4"/>
        <v>0</v>
      </c>
      <c r="Z26" s="102">
        <f t="shared" si="4"/>
        <v>13</v>
      </c>
      <c r="AA26" s="98">
        <f t="shared" si="4"/>
        <v>190</v>
      </c>
      <c r="AB26" s="98">
        <f>SUM(AB18:AB25)</f>
        <v>44</v>
      </c>
    </row>
    <row r="27" spans="1:28" s="59" customFormat="1" ht="21" customHeight="1">
      <c r="A27" s="261" t="s">
        <v>71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3"/>
    </row>
    <row r="28" spans="1:28" s="70" customFormat="1" ht="18" customHeight="1">
      <c r="A28" s="238">
        <v>8</v>
      </c>
      <c r="B28" s="264" t="s">
        <v>59</v>
      </c>
      <c r="C28" s="103"/>
      <c r="D28" s="103">
        <v>2</v>
      </c>
      <c r="E28" s="103"/>
      <c r="F28" s="103">
        <v>1</v>
      </c>
      <c r="G28" s="104">
        <v>15</v>
      </c>
      <c r="H28" s="104"/>
      <c r="I28" s="104"/>
      <c r="J28" s="104"/>
      <c r="K28" s="104">
        <v>1</v>
      </c>
      <c r="L28" s="105">
        <v>15</v>
      </c>
      <c r="M28" s="105"/>
      <c r="N28" s="105"/>
      <c r="O28" s="105"/>
      <c r="P28" s="105">
        <v>1</v>
      </c>
      <c r="Q28" s="106"/>
      <c r="R28" s="106"/>
      <c r="S28" s="106"/>
      <c r="T28" s="106"/>
      <c r="U28" s="106"/>
      <c r="V28" s="107"/>
      <c r="W28" s="107"/>
      <c r="X28" s="107"/>
      <c r="Y28" s="107"/>
      <c r="Z28" s="107"/>
      <c r="AA28" s="103">
        <f aca="true" t="shared" si="5" ref="AA28:AA39">G28+H28+I28+J28+L28+M28+O28+N28+Q28+R28+S28+T28+V28+W28+X28+Y28</f>
        <v>30</v>
      </c>
      <c r="AB28" s="103">
        <f aca="true" t="shared" si="6" ref="AB28:AB39">K28+P28+U28+Z28</f>
        <v>2</v>
      </c>
    </row>
    <row r="29" spans="1:28" s="70" customFormat="1" ht="18" customHeight="1">
      <c r="A29" s="239"/>
      <c r="B29" s="265"/>
      <c r="C29" s="103"/>
      <c r="D29" s="103"/>
      <c r="E29" s="103"/>
      <c r="F29" s="103">
        <v>1.2</v>
      </c>
      <c r="G29" s="104"/>
      <c r="H29" s="104"/>
      <c r="I29" s="104">
        <v>15</v>
      </c>
      <c r="J29" s="104"/>
      <c r="K29" s="104">
        <v>1</v>
      </c>
      <c r="L29" s="105"/>
      <c r="M29" s="105"/>
      <c r="N29" s="105">
        <v>15</v>
      </c>
      <c r="O29" s="105"/>
      <c r="P29" s="105">
        <v>1</v>
      </c>
      <c r="Q29" s="106"/>
      <c r="R29" s="106"/>
      <c r="S29" s="106"/>
      <c r="T29" s="106"/>
      <c r="U29" s="106"/>
      <c r="V29" s="107"/>
      <c r="W29" s="107"/>
      <c r="X29" s="107"/>
      <c r="Y29" s="107"/>
      <c r="Z29" s="107"/>
      <c r="AA29" s="103">
        <f t="shared" si="5"/>
        <v>30</v>
      </c>
      <c r="AB29" s="103">
        <f t="shared" si="6"/>
        <v>2</v>
      </c>
    </row>
    <row r="30" spans="1:28" s="70" customFormat="1" ht="18" customHeight="1">
      <c r="A30" s="238">
        <v>9</v>
      </c>
      <c r="B30" s="240" t="s">
        <v>58</v>
      </c>
      <c r="C30" s="103"/>
      <c r="D30" s="103">
        <v>2</v>
      </c>
      <c r="E30" s="103"/>
      <c r="F30" s="103">
        <v>1</v>
      </c>
      <c r="G30" s="104">
        <v>15</v>
      </c>
      <c r="H30" s="104"/>
      <c r="I30" s="104"/>
      <c r="J30" s="104"/>
      <c r="K30" s="104">
        <v>1</v>
      </c>
      <c r="L30" s="105">
        <v>15</v>
      </c>
      <c r="M30" s="105"/>
      <c r="N30" s="105"/>
      <c r="O30" s="105"/>
      <c r="P30" s="105">
        <v>1</v>
      </c>
      <c r="Q30" s="106"/>
      <c r="R30" s="106"/>
      <c r="S30" s="106"/>
      <c r="T30" s="106"/>
      <c r="U30" s="106"/>
      <c r="V30" s="107"/>
      <c r="W30" s="107"/>
      <c r="X30" s="107"/>
      <c r="Y30" s="107"/>
      <c r="Z30" s="107"/>
      <c r="AA30" s="103">
        <f t="shared" si="5"/>
        <v>30</v>
      </c>
      <c r="AB30" s="103">
        <f t="shared" si="6"/>
        <v>2</v>
      </c>
    </row>
    <row r="31" spans="1:28" s="70" customFormat="1" ht="18" customHeight="1">
      <c r="A31" s="239"/>
      <c r="B31" s="241"/>
      <c r="C31" s="103"/>
      <c r="D31" s="103"/>
      <c r="E31" s="103"/>
      <c r="F31" s="103">
        <v>1.2</v>
      </c>
      <c r="G31" s="104"/>
      <c r="H31" s="104"/>
      <c r="I31" s="104">
        <v>15</v>
      </c>
      <c r="J31" s="104"/>
      <c r="K31" s="104">
        <v>1</v>
      </c>
      <c r="L31" s="105"/>
      <c r="M31" s="105"/>
      <c r="N31" s="105">
        <v>15</v>
      </c>
      <c r="O31" s="105"/>
      <c r="P31" s="105">
        <v>1</v>
      </c>
      <c r="Q31" s="106"/>
      <c r="R31" s="106"/>
      <c r="S31" s="106"/>
      <c r="T31" s="106"/>
      <c r="U31" s="106"/>
      <c r="V31" s="107"/>
      <c r="W31" s="107"/>
      <c r="X31" s="107"/>
      <c r="Y31" s="107"/>
      <c r="Z31" s="107"/>
      <c r="AA31" s="103">
        <f t="shared" si="5"/>
        <v>30</v>
      </c>
      <c r="AB31" s="103">
        <f t="shared" si="6"/>
        <v>2</v>
      </c>
    </row>
    <row r="32" spans="1:28" s="70" customFormat="1" ht="18.75" customHeight="1">
      <c r="A32" s="147">
        <v>10</v>
      </c>
      <c r="B32" s="178" t="s">
        <v>60</v>
      </c>
      <c r="C32" s="103"/>
      <c r="D32" s="103"/>
      <c r="E32" s="103"/>
      <c r="F32" s="103">
        <v>1</v>
      </c>
      <c r="G32" s="104"/>
      <c r="H32" s="104"/>
      <c r="I32" s="104">
        <v>30</v>
      </c>
      <c r="J32" s="104"/>
      <c r="K32" s="104">
        <v>2</v>
      </c>
      <c r="L32" s="105"/>
      <c r="M32" s="105"/>
      <c r="N32" s="105"/>
      <c r="O32" s="105"/>
      <c r="P32" s="105"/>
      <c r="Q32" s="106"/>
      <c r="R32" s="106"/>
      <c r="S32" s="106"/>
      <c r="T32" s="106"/>
      <c r="U32" s="106"/>
      <c r="V32" s="107"/>
      <c r="W32" s="107"/>
      <c r="X32" s="107"/>
      <c r="Y32" s="107"/>
      <c r="Z32" s="107"/>
      <c r="AA32" s="103">
        <f t="shared" si="5"/>
        <v>30</v>
      </c>
      <c r="AB32" s="103">
        <f t="shared" si="6"/>
        <v>2</v>
      </c>
    </row>
    <row r="33" spans="1:28" s="70" customFormat="1" ht="18.75" customHeight="1">
      <c r="A33" s="148">
        <v>11</v>
      </c>
      <c r="B33" s="179" t="s">
        <v>61</v>
      </c>
      <c r="C33" s="108"/>
      <c r="D33" s="108"/>
      <c r="E33" s="108">
        <v>3</v>
      </c>
      <c r="F33" s="108"/>
      <c r="G33" s="109"/>
      <c r="H33" s="109"/>
      <c r="I33" s="109"/>
      <c r="J33" s="109"/>
      <c r="K33" s="109"/>
      <c r="L33" s="110"/>
      <c r="M33" s="110"/>
      <c r="N33" s="110"/>
      <c r="O33" s="110"/>
      <c r="P33" s="110"/>
      <c r="Q33" s="111">
        <v>30</v>
      </c>
      <c r="R33" s="111"/>
      <c r="S33" s="111"/>
      <c r="T33" s="111"/>
      <c r="U33" s="111">
        <v>4</v>
      </c>
      <c r="V33" s="112"/>
      <c r="W33" s="112"/>
      <c r="X33" s="112"/>
      <c r="Y33" s="112"/>
      <c r="Z33" s="112"/>
      <c r="AA33" s="108">
        <f t="shared" si="5"/>
        <v>30</v>
      </c>
      <c r="AB33" s="108">
        <f t="shared" si="6"/>
        <v>4</v>
      </c>
    </row>
    <row r="34" spans="1:28" s="70" customFormat="1" ht="18.75" customHeight="1">
      <c r="A34" s="242">
        <v>12</v>
      </c>
      <c r="B34" s="207" t="s">
        <v>62</v>
      </c>
      <c r="C34" s="108"/>
      <c r="D34" s="103">
        <v>4</v>
      </c>
      <c r="E34" s="142"/>
      <c r="F34" s="108">
        <v>3</v>
      </c>
      <c r="G34" s="109"/>
      <c r="H34" s="109"/>
      <c r="I34" s="109"/>
      <c r="J34" s="109"/>
      <c r="K34" s="109"/>
      <c r="L34" s="110"/>
      <c r="M34" s="110"/>
      <c r="N34" s="110"/>
      <c r="O34" s="110"/>
      <c r="P34" s="110"/>
      <c r="Q34" s="111">
        <v>20</v>
      </c>
      <c r="R34" s="111"/>
      <c r="S34" s="111"/>
      <c r="T34" s="111"/>
      <c r="U34" s="111">
        <v>4</v>
      </c>
      <c r="V34" s="112">
        <v>20</v>
      </c>
      <c r="W34" s="112"/>
      <c r="X34" s="112"/>
      <c r="Y34" s="112"/>
      <c r="Z34" s="112">
        <v>4</v>
      </c>
      <c r="AA34" s="108">
        <f>G34+H34+I34+J34+L34+M34+O34+N34+Q34+R34+S34+T34+V34+W34+X34+Y34</f>
        <v>40</v>
      </c>
      <c r="AB34" s="108">
        <f>K34+P34+U34+Z34</f>
        <v>8</v>
      </c>
    </row>
    <row r="35" spans="1:28" s="70" customFormat="1" ht="18" customHeight="1">
      <c r="A35" s="243"/>
      <c r="B35" s="208"/>
      <c r="C35" s="108"/>
      <c r="D35" s="103"/>
      <c r="E35" s="108"/>
      <c r="F35" s="108">
        <v>3.4</v>
      </c>
      <c r="G35" s="109"/>
      <c r="H35" s="109"/>
      <c r="I35" s="109"/>
      <c r="J35" s="109"/>
      <c r="K35" s="109"/>
      <c r="L35" s="110"/>
      <c r="M35" s="110"/>
      <c r="N35" s="110"/>
      <c r="O35" s="110"/>
      <c r="P35" s="110"/>
      <c r="Q35" s="111"/>
      <c r="R35" s="111"/>
      <c r="S35" s="111">
        <v>20</v>
      </c>
      <c r="T35" s="111"/>
      <c r="U35" s="111">
        <v>4</v>
      </c>
      <c r="V35" s="112"/>
      <c r="W35" s="112"/>
      <c r="X35" s="112">
        <v>10</v>
      </c>
      <c r="Y35" s="112"/>
      <c r="Z35" s="112">
        <v>2</v>
      </c>
      <c r="AA35" s="108">
        <f>G35+H35+I35+J35+L35+M35+O35+N35+Q35+R35+S35+T35+V35+W35+X35+Y35</f>
        <v>30</v>
      </c>
      <c r="AB35" s="108">
        <f>K35+P35+U35+Z35</f>
        <v>6</v>
      </c>
    </row>
    <row r="36" spans="1:28" s="70" customFormat="1" ht="21.75" customHeight="1">
      <c r="A36" s="242">
        <v>13</v>
      </c>
      <c r="B36" s="207" t="s">
        <v>68</v>
      </c>
      <c r="C36" s="108"/>
      <c r="D36" s="108"/>
      <c r="E36" s="108"/>
      <c r="F36" s="185">
        <v>3</v>
      </c>
      <c r="G36" s="109"/>
      <c r="H36" s="109"/>
      <c r="I36" s="109"/>
      <c r="J36" s="109"/>
      <c r="K36" s="109"/>
      <c r="L36" s="110"/>
      <c r="M36" s="110"/>
      <c r="N36" s="110"/>
      <c r="O36" s="110"/>
      <c r="P36" s="110"/>
      <c r="Q36" s="111">
        <v>10</v>
      </c>
      <c r="R36" s="111"/>
      <c r="S36" s="111"/>
      <c r="T36" s="111"/>
      <c r="U36" s="111">
        <v>2</v>
      </c>
      <c r="V36" s="112"/>
      <c r="W36" s="112"/>
      <c r="X36" s="112"/>
      <c r="Y36" s="112"/>
      <c r="Z36" s="112"/>
      <c r="AA36" s="108">
        <f>G36+H36+I36+J36+L36+M36+O36+N36+Q36+R36+S36+T36+V36+W36+X36+Y36</f>
        <v>10</v>
      </c>
      <c r="AB36" s="108">
        <f>K36+P36+U36+Z36</f>
        <v>2</v>
      </c>
    </row>
    <row r="37" spans="1:28" s="70" customFormat="1" ht="18" customHeight="1">
      <c r="A37" s="243"/>
      <c r="B37" s="208"/>
      <c r="C37" s="108"/>
      <c r="D37" s="108"/>
      <c r="E37" s="108"/>
      <c r="F37" s="108">
        <v>3</v>
      </c>
      <c r="G37" s="109"/>
      <c r="H37" s="109"/>
      <c r="I37" s="109"/>
      <c r="J37" s="109"/>
      <c r="K37" s="109"/>
      <c r="L37" s="110"/>
      <c r="M37" s="110"/>
      <c r="N37" s="110"/>
      <c r="O37" s="110"/>
      <c r="P37" s="110"/>
      <c r="Q37" s="111"/>
      <c r="R37" s="111"/>
      <c r="S37" s="111">
        <v>10</v>
      </c>
      <c r="T37" s="111"/>
      <c r="U37" s="111">
        <v>2</v>
      </c>
      <c r="V37" s="112"/>
      <c r="W37" s="112"/>
      <c r="X37" s="112"/>
      <c r="Y37" s="112"/>
      <c r="Z37" s="112"/>
      <c r="AA37" s="108">
        <f>G37+H37+I37+J37+L37+M37+O37+N37+Q37+R37+S37+T37+V37+W37+X37+Y37</f>
        <v>10</v>
      </c>
      <c r="AB37" s="108">
        <f>K37+P37+U37+Z37</f>
        <v>2</v>
      </c>
    </row>
    <row r="38" spans="1:28" s="70" customFormat="1" ht="36" customHeight="1">
      <c r="A38" s="149">
        <v>14</v>
      </c>
      <c r="B38" s="180" t="s">
        <v>103</v>
      </c>
      <c r="C38" s="113"/>
      <c r="D38" s="113"/>
      <c r="E38" s="113"/>
      <c r="F38" s="113">
        <v>1</v>
      </c>
      <c r="G38" s="114"/>
      <c r="H38" s="114"/>
      <c r="I38" s="114"/>
      <c r="J38" s="114"/>
      <c r="K38" s="114">
        <v>3</v>
      </c>
      <c r="L38" s="115"/>
      <c r="M38" s="115"/>
      <c r="N38" s="115"/>
      <c r="O38" s="115"/>
      <c r="P38" s="115"/>
      <c r="Q38" s="116"/>
      <c r="R38" s="116"/>
      <c r="S38" s="116"/>
      <c r="T38" s="116"/>
      <c r="U38" s="116"/>
      <c r="V38" s="117"/>
      <c r="W38" s="117"/>
      <c r="X38" s="117"/>
      <c r="Y38" s="117"/>
      <c r="Z38" s="117"/>
      <c r="AA38" s="113">
        <f>G38+H38+I38+J38+L38+M38+O38+N38+Q38+R38+S38+T38+V38+W38+X38+Y38</f>
        <v>0</v>
      </c>
      <c r="AB38" s="113">
        <f>K38+P38+U38+Z38</f>
        <v>3</v>
      </c>
    </row>
    <row r="39" spans="1:28" s="70" customFormat="1" ht="39.75" customHeight="1">
      <c r="A39" s="149">
        <v>15</v>
      </c>
      <c r="B39" s="180" t="s">
        <v>74</v>
      </c>
      <c r="C39" s="113"/>
      <c r="D39" s="113"/>
      <c r="E39" s="113"/>
      <c r="F39" s="113" t="s">
        <v>116</v>
      </c>
      <c r="G39" s="114"/>
      <c r="H39" s="114"/>
      <c r="I39" s="114"/>
      <c r="J39" s="114"/>
      <c r="K39" s="114"/>
      <c r="L39" s="115"/>
      <c r="M39" s="115"/>
      <c r="N39" s="115"/>
      <c r="O39" s="115"/>
      <c r="P39" s="115">
        <v>2</v>
      </c>
      <c r="Q39" s="116"/>
      <c r="R39" s="116"/>
      <c r="S39" s="116"/>
      <c r="T39" s="116"/>
      <c r="U39" s="116"/>
      <c r="V39" s="117"/>
      <c r="W39" s="117"/>
      <c r="X39" s="117"/>
      <c r="Y39" s="117"/>
      <c r="Z39" s="117">
        <v>7</v>
      </c>
      <c r="AA39" s="113">
        <f t="shared" si="5"/>
        <v>0</v>
      </c>
      <c r="AB39" s="113">
        <f t="shared" si="6"/>
        <v>9</v>
      </c>
    </row>
    <row r="40" spans="1:28" s="66" customFormat="1" ht="24" customHeight="1">
      <c r="A40" s="254" t="s">
        <v>19</v>
      </c>
      <c r="B40" s="255"/>
      <c r="C40" s="74"/>
      <c r="D40" s="72"/>
      <c r="E40" s="72"/>
      <c r="F40" s="72"/>
      <c r="G40" s="62">
        <f aca="true" t="shared" si="7" ref="G40:AA40">SUM(G28:G39)</f>
        <v>30</v>
      </c>
      <c r="H40" s="62">
        <f t="shared" si="7"/>
        <v>0</v>
      </c>
      <c r="I40" s="62">
        <f t="shared" si="7"/>
        <v>60</v>
      </c>
      <c r="J40" s="62">
        <f t="shared" si="7"/>
        <v>0</v>
      </c>
      <c r="K40" s="62">
        <f t="shared" si="7"/>
        <v>9</v>
      </c>
      <c r="L40" s="76">
        <f t="shared" si="7"/>
        <v>30</v>
      </c>
      <c r="M40" s="76">
        <f t="shared" si="7"/>
        <v>0</v>
      </c>
      <c r="N40" s="76">
        <f t="shared" si="7"/>
        <v>30</v>
      </c>
      <c r="O40" s="76">
        <f t="shared" si="7"/>
        <v>0</v>
      </c>
      <c r="P40" s="76">
        <f t="shared" si="7"/>
        <v>6</v>
      </c>
      <c r="Q40" s="64">
        <f t="shared" si="7"/>
        <v>60</v>
      </c>
      <c r="R40" s="64">
        <f t="shared" si="7"/>
        <v>0</v>
      </c>
      <c r="S40" s="64">
        <f t="shared" si="7"/>
        <v>30</v>
      </c>
      <c r="T40" s="64">
        <f t="shared" si="7"/>
        <v>0</v>
      </c>
      <c r="U40" s="64">
        <f t="shared" si="7"/>
        <v>16</v>
      </c>
      <c r="V40" s="73">
        <f t="shared" si="7"/>
        <v>20</v>
      </c>
      <c r="W40" s="73">
        <f t="shared" si="7"/>
        <v>0</v>
      </c>
      <c r="X40" s="73">
        <f t="shared" si="7"/>
        <v>10</v>
      </c>
      <c r="Y40" s="73">
        <f t="shared" si="7"/>
        <v>0</v>
      </c>
      <c r="Z40" s="73">
        <f t="shared" si="7"/>
        <v>13</v>
      </c>
      <c r="AA40" s="74">
        <f t="shared" si="7"/>
        <v>270</v>
      </c>
      <c r="AB40" s="74">
        <f>SUM(AB28:AB39)</f>
        <v>44</v>
      </c>
    </row>
    <row r="41" spans="1:28" s="79" customFormat="1" ht="18">
      <c r="A41" s="186" t="s">
        <v>92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8"/>
    </row>
    <row r="42" spans="1:28" ht="18">
      <c r="A42" s="86">
        <v>8</v>
      </c>
      <c r="B42" s="145" t="s">
        <v>63</v>
      </c>
      <c r="C42" s="87"/>
      <c r="D42" s="87"/>
      <c r="E42" s="87">
        <v>3</v>
      </c>
      <c r="F42" s="87"/>
      <c r="G42" s="88"/>
      <c r="H42" s="88"/>
      <c r="I42" s="88"/>
      <c r="J42" s="88"/>
      <c r="K42" s="88"/>
      <c r="L42" s="89"/>
      <c r="M42" s="89"/>
      <c r="N42" s="89"/>
      <c r="O42" s="89"/>
      <c r="P42" s="89"/>
      <c r="Q42" s="90">
        <v>20</v>
      </c>
      <c r="R42" s="90"/>
      <c r="S42" s="90"/>
      <c r="T42" s="90"/>
      <c r="U42" s="90">
        <v>3</v>
      </c>
      <c r="V42" s="91"/>
      <c r="W42" s="91"/>
      <c r="X42" s="91"/>
      <c r="Y42" s="91"/>
      <c r="Z42" s="91"/>
      <c r="AA42" s="87">
        <f aca="true" t="shared" si="8" ref="AA42:AA48">G42+H42+I42+J42+L42+M42+O42+N42+Q42+R42+S42+T42+V42+W42+X42+Y42</f>
        <v>20</v>
      </c>
      <c r="AB42" s="87">
        <f aca="true" t="shared" si="9" ref="AB42:AB48">K42+P42+U42+Z42</f>
        <v>3</v>
      </c>
    </row>
    <row r="43" spans="1:28" ht="18">
      <c r="A43" s="150">
        <v>9</v>
      </c>
      <c r="B43" s="176" t="s">
        <v>86</v>
      </c>
      <c r="C43" s="87"/>
      <c r="D43" s="87"/>
      <c r="E43" s="87">
        <v>1</v>
      </c>
      <c r="F43" s="87"/>
      <c r="G43" s="88">
        <v>20</v>
      </c>
      <c r="H43" s="88"/>
      <c r="I43" s="88"/>
      <c r="J43" s="88"/>
      <c r="K43" s="88">
        <v>4</v>
      </c>
      <c r="L43" s="89"/>
      <c r="M43" s="89"/>
      <c r="N43" s="89"/>
      <c r="O43" s="89"/>
      <c r="P43" s="89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87">
        <f t="shared" si="8"/>
        <v>20</v>
      </c>
      <c r="AB43" s="87">
        <f t="shared" si="9"/>
        <v>4</v>
      </c>
    </row>
    <row r="44" spans="1:28" ht="18">
      <c r="A44" s="173">
        <v>10</v>
      </c>
      <c r="B44" s="176" t="s">
        <v>87</v>
      </c>
      <c r="C44" s="87"/>
      <c r="D44" s="87">
        <v>4</v>
      </c>
      <c r="E44" s="87">
        <v>3</v>
      </c>
      <c r="F44" s="87">
        <v>2</v>
      </c>
      <c r="G44" s="88"/>
      <c r="H44" s="88"/>
      <c r="I44" s="88"/>
      <c r="J44" s="88"/>
      <c r="K44" s="88"/>
      <c r="L44" s="89"/>
      <c r="M44" s="89"/>
      <c r="N44" s="89">
        <v>20</v>
      </c>
      <c r="O44" s="89"/>
      <c r="P44" s="89">
        <v>2</v>
      </c>
      <c r="Q44" s="90"/>
      <c r="R44" s="90"/>
      <c r="S44" s="90">
        <v>20</v>
      </c>
      <c r="T44" s="90"/>
      <c r="U44" s="90">
        <v>4</v>
      </c>
      <c r="V44" s="91"/>
      <c r="W44" s="91"/>
      <c r="X44" s="91">
        <v>20</v>
      </c>
      <c r="Y44" s="91"/>
      <c r="Z44" s="91">
        <v>5</v>
      </c>
      <c r="AA44" s="87">
        <f t="shared" si="8"/>
        <v>60</v>
      </c>
      <c r="AB44" s="87">
        <f t="shared" si="9"/>
        <v>11</v>
      </c>
    </row>
    <row r="45" spans="1:28" ht="36.75">
      <c r="A45" s="150">
        <v>11</v>
      </c>
      <c r="B45" s="176" t="s">
        <v>93</v>
      </c>
      <c r="C45" s="87"/>
      <c r="D45" s="87"/>
      <c r="E45" s="87"/>
      <c r="F45" s="87">
        <v>4</v>
      </c>
      <c r="G45" s="88"/>
      <c r="H45" s="88"/>
      <c r="I45" s="88"/>
      <c r="J45" s="88"/>
      <c r="K45" s="88"/>
      <c r="L45" s="89"/>
      <c r="M45" s="89"/>
      <c r="N45" s="89"/>
      <c r="O45" s="89"/>
      <c r="P45" s="89"/>
      <c r="Q45" s="90"/>
      <c r="R45" s="90"/>
      <c r="S45" s="90"/>
      <c r="T45" s="90"/>
      <c r="U45" s="90"/>
      <c r="V45" s="91"/>
      <c r="W45" s="91"/>
      <c r="X45" s="91"/>
      <c r="Y45" s="91"/>
      <c r="Z45" s="91">
        <v>5</v>
      </c>
      <c r="AA45" s="87">
        <f t="shared" si="8"/>
        <v>0</v>
      </c>
      <c r="AB45" s="87">
        <f t="shared" si="9"/>
        <v>5</v>
      </c>
    </row>
    <row r="46" spans="1:28" ht="18">
      <c r="A46" s="150">
        <v>12</v>
      </c>
      <c r="B46" s="176" t="s">
        <v>99</v>
      </c>
      <c r="C46" s="87"/>
      <c r="D46" s="87"/>
      <c r="E46" s="87">
        <v>4</v>
      </c>
      <c r="F46" s="87"/>
      <c r="G46" s="88"/>
      <c r="H46" s="88"/>
      <c r="I46" s="88"/>
      <c r="J46" s="88"/>
      <c r="K46" s="88"/>
      <c r="L46" s="89"/>
      <c r="M46" s="89"/>
      <c r="N46" s="89"/>
      <c r="O46" s="89"/>
      <c r="P46" s="89"/>
      <c r="Q46" s="90"/>
      <c r="R46" s="90"/>
      <c r="S46" s="90"/>
      <c r="T46" s="90"/>
      <c r="U46" s="90"/>
      <c r="V46" s="91"/>
      <c r="W46" s="91"/>
      <c r="X46" s="91">
        <v>15</v>
      </c>
      <c r="Y46" s="91"/>
      <c r="Z46" s="91">
        <v>3</v>
      </c>
      <c r="AA46" s="87">
        <f t="shared" si="8"/>
        <v>15</v>
      </c>
      <c r="AB46" s="87">
        <f t="shared" si="9"/>
        <v>3</v>
      </c>
    </row>
    <row r="47" spans="1:28" ht="17.25" customHeight="1">
      <c r="A47" s="173">
        <v>13</v>
      </c>
      <c r="B47" s="181" t="s">
        <v>96</v>
      </c>
      <c r="C47" s="93"/>
      <c r="D47" s="93">
        <v>3</v>
      </c>
      <c r="E47" s="93"/>
      <c r="F47" s="93"/>
      <c r="G47" s="94"/>
      <c r="H47" s="94"/>
      <c r="I47" s="94"/>
      <c r="J47" s="94"/>
      <c r="K47" s="94"/>
      <c r="L47" s="95"/>
      <c r="M47" s="95"/>
      <c r="N47" s="95"/>
      <c r="O47" s="95"/>
      <c r="P47" s="95"/>
      <c r="Q47" s="96"/>
      <c r="R47" s="96">
        <v>15</v>
      </c>
      <c r="S47" s="96"/>
      <c r="T47" s="96"/>
      <c r="U47" s="96">
        <v>4</v>
      </c>
      <c r="V47" s="97"/>
      <c r="W47" s="97"/>
      <c r="X47" s="97"/>
      <c r="Y47" s="97"/>
      <c r="Z47" s="97"/>
      <c r="AA47" s="93">
        <f t="shared" si="8"/>
        <v>15</v>
      </c>
      <c r="AB47" s="93">
        <f t="shared" si="9"/>
        <v>4</v>
      </c>
    </row>
    <row r="48" spans="1:28" ht="39.75" customHeight="1">
      <c r="A48" s="150">
        <v>14</v>
      </c>
      <c r="B48" s="153" t="s">
        <v>97</v>
      </c>
      <c r="C48" s="93"/>
      <c r="D48" s="93"/>
      <c r="E48" s="93">
        <v>3</v>
      </c>
      <c r="F48" s="93"/>
      <c r="G48" s="94"/>
      <c r="H48" s="94"/>
      <c r="I48" s="94"/>
      <c r="J48" s="94"/>
      <c r="K48" s="94"/>
      <c r="L48" s="95"/>
      <c r="M48" s="95"/>
      <c r="N48" s="95"/>
      <c r="O48" s="95"/>
      <c r="P48" s="95"/>
      <c r="Q48" s="96"/>
      <c r="R48" s="96"/>
      <c r="S48" s="96">
        <v>15</v>
      </c>
      <c r="T48" s="96"/>
      <c r="U48" s="96">
        <v>5</v>
      </c>
      <c r="V48" s="97"/>
      <c r="W48" s="97"/>
      <c r="X48" s="97"/>
      <c r="Y48" s="97"/>
      <c r="Z48" s="97"/>
      <c r="AA48" s="93">
        <f t="shared" si="8"/>
        <v>15</v>
      </c>
      <c r="AB48" s="93">
        <f t="shared" si="9"/>
        <v>5</v>
      </c>
    </row>
    <row r="49" spans="1:28" ht="33.75" customHeight="1">
      <c r="A49" s="173">
        <v>15</v>
      </c>
      <c r="B49" s="153" t="s">
        <v>72</v>
      </c>
      <c r="C49" s="93"/>
      <c r="D49" s="93"/>
      <c r="E49" s="93">
        <v>2</v>
      </c>
      <c r="F49" s="93"/>
      <c r="G49" s="94"/>
      <c r="H49" s="94"/>
      <c r="I49" s="94"/>
      <c r="J49" s="94"/>
      <c r="K49" s="94"/>
      <c r="L49" s="95">
        <v>25</v>
      </c>
      <c r="M49" s="95"/>
      <c r="N49" s="95"/>
      <c r="O49" s="95"/>
      <c r="P49" s="95">
        <v>4</v>
      </c>
      <c r="Q49" s="96"/>
      <c r="R49" s="96"/>
      <c r="S49" s="96"/>
      <c r="T49" s="96"/>
      <c r="U49" s="96"/>
      <c r="V49" s="97"/>
      <c r="W49" s="97"/>
      <c r="X49" s="97"/>
      <c r="Y49" s="97"/>
      <c r="Z49" s="97"/>
      <c r="AA49" s="93">
        <f>G49+H49+I49+J49+L49+M49+O49+N49+Q49+R49+S49+T49+V49+W49+X49+Y49</f>
        <v>25</v>
      </c>
      <c r="AB49" s="93">
        <f>K49+P49+U49+Z49</f>
        <v>4</v>
      </c>
    </row>
    <row r="50" spans="1:28" ht="58.5" customHeight="1">
      <c r="A50" s="150">
        <v>16</v>
      </c>
      <c r="B50" s="153" t="s">
        <v>95</v>
      </c>
      <c r="C50" s="93"/>
      <c r="D50" s="93"/>
      <c r="E50" s="93">
        <v>1</v>
      </c>
      <c r="F50" s="93"/>
      <c r="G50" s="94"/>
      <c r="H50" s="94"/>
      <c r="I50" s="94">
        <v>20</v>
      </c>
      <c r="J50" s="94"/>
      <c r="K50" s="94">
        <v>5</v>
      </c>
      <c r="L50" s="95"/>
      <c r="M50" s="95"/>
      <c r="N50" s="95"/>
      <c r="O50" s="95"/>
      <c r="P50" s="95"/>
      <c r="Q50" s="96"/>
      <c r="R50" s="96"/>
      <c r="S50" s="96"/>
      <c r="T50" s="96"/>
      <c r="U50" s="96"/>
      <c r="V50" s="97"/>
      <c r="W50" s="97"/>
      <c r="X50" s="97"/>
      <c r="Y50" s="97"/>
      <c r="Z50" s="97"/>
      <c r="AA50" s="93">
        <f>G50+H50+I50+J50+L50+M50+O50+N50+Q50+R50+S50+T50+V50+W50+X50+Y50</f>
        <v>20</v>
      </c>
      <c r="AB50" s="93">
        <f>K50+P50+U50+Z50</f>
        <v>5</v>
      </c>
    </row>
    <row r="51" spans="1:28" s="53" customFormat="1" ht="19.5" customHeight="1">
      <c r="A51" s="189" t="s">
        <v>19</v>
      </c>
      <c r="B51" s="190"/>
      <c r="C51" s="98"/>
      <c r="D51" s="98"/>
      <c r="E51" s="98"/>
      <c r="F51" s="98"/>
      <c r="G51" s="99">
        <f>SUM(G42:G50)</f>
        <v>20</v>
      </c>
      <c r="H51" s="99">
        <f aca="true" t="shared" si="10" ref="H51:AB51">SUM(H42:H50)</f>
        <v>0</v>
      </c>
      <c r="I51" s="99">
        <f t="shared" si="10"/>
        <v>20</v>
      </c>
      <c r="J51" s="99">
        <f t="shared" si="10"/>
        <v>0</v>
      </c>
      <c r="K51" s="99">
        <f t="shared" si="10"/>
        <v>9</v>
      </c>
      <c r="L51" s="99">
        <f t="shared" si="10"/>
        <v>25</v>
      </c>
      <c r="M51" s="99">
        <f t="shared" si="10"/>
        <v>0</v>
      </c>
      <c r="N51" s="99">
        <f t="shared" si="10"/>
        <v>20</v>
      </c>
      <c r="O51" s="99">
        <f t="shared" si="10"/>
        <v>0</v>
      </c>
      <c r="P51" s="99">
        <f t="shared" si="10"/>
        <v>6</v>
      </c>
      <c r="Q51" s="99">
        <f t="shared" si="10"/>
        <v>20</v>
      </c>
      <c r="R51" s="99">
        <f t="shared" si="10"/>
        <v>15</v>
      </c>
      <c r="S51" s="99">
        <f t="shared" si="10"/>
        <v>35</v>
      </c>
      <c r="T51" s="99">
        <f t="shared" si="10"/>
        <v>0</v>
      </c>
      <c r="U51" s="99">
        <f t="shared" si="10"/>
        <v>16</v>
      </c>
      <c r="V51" s="99">
        <f t="shared" si="10"/>
        <v>0</v>
      </c>
      <c r="W51" s="99">
        <f t="shared" si="10"/>
        <v>0</v>
      </c>
      <c r="X51" s="99">
        <f t="shared" si="10"/>
        <v>35</v>
      </c>
      <c r="Y51" s="99">
        <f t="shared" si="10"/>
        <v>0</v>
      </c>
      <c r="Z51" s="99">
        <f t="shared" si="10"/>
        <v>13</v>
      </c>
      <c r="AA51" s="99">
        <f t="shared" si="10"/>
        <v>190</v>
      </c>
      <c r="AB51" s="99">
        <f t="shared" si="10"/>
        <v>44</v>
      </c>
    </row>
    <row r="52" spans="1:28" ht="19.5" customHeight="1" thickBot="1">
      <c r="A52" s="272"/>
      <c r="B52" s="272"/>
      <c r="C52" s="80"/>
      <c r="D52" s="81"/>
      <c r="E52" s="81"/>
      <c r="F52" s="81"/>
      <c r="G52" s="225"/>
      <c r="H52" s="225"/>
      <c r="I52" s="225"/>
      <c r="J52" s="225"/>
      <c r="K52" s="82"/>
      <c r="L52" s="225"/>
      <c r="M52" s="225"/>
      <c r="N52" s="225"/>
      <c r="O52" s="225"/>
      <c r="P52" s="82"/>
      <c r="Q52" s="225"/>
      <c r="R52" s="225"/>
      <c r="S52" s="225"/>
      <c r="T52" s="225"/>
      <c r="U52" s="82"/>
      <c r="V52" s="225"/>
      <c r="W52" s="225"/>
      <c r="X52" s="225"/>
      <c r="Y52" s="225"/>
      <c r="Z52" s="82"/>
      <c r="AA52" s="80"/>
      <c r="AB52" s="80"/>
    </row>
    <row r="53" spans="1:28" ht="19.5" customHeight="1">
      <c r="A53" s="270" t="s">
        <v>66</v>
      </c>
      <c r="B53" s="271"/>
      <c r="C53" s="128"/>
      <c r="D53" s="129"/>
      <c r="E53" s="129"/>
      <c r="F53" s="129"/>
      <c r="G53" s="130">
        <f aca="true" t="shared" si="11" ref="G53:AA53">G16+G26</f>
        <v>65</v>
      </c>
      <c r="H53" s="130">
        <f t="shared" si="11"/>
        <v>0</v>
      </c>
      <c r="I53" s="130">
        <f t="shared" si="11"/>
        <v>45</v>
      </c>
      <c r="J53" s="130">
        <f t="shared" si="11"/>
        <v>20</v>
      </c>
      <c r="K53" s="130">
        <f t="shared" si="11"/>
        <v>30</v>
      </c>
      <c r="L53" s="131">
        <f t="shared" si="11"/>
        <v>55</v>
      </c>
      <c r="M53" s="131">
        <f t="shared" si="11"/>
        <v>0</v>
      </c>
      <c r="N53" s="131">
        <f t="shared" si="11"/>
        <v>55</v>
      </c>
      <c r="O53" s="131">
        <f t="shared" si="11"/>
        <v>20</v>
      </c>
      <c r="P53" s="131">
        <f t="shared" si="11"/>
        <v>30</v>
      </c>
      <c r="Q53" s="132">
        <f t="shared" si="11"/>
        <v>50</v>
      </c>
      <c r="R53" s="132">
        <f t="shared" si="11"/>
        <v>0</v>
      </c>
      <c r="S53" s="132">
        <f t="shared" si="11"/>
        <v>65</v>
      </c>
      <c r="T53" s="132">
        <f t="shared" si="11"/>
        <v>30</v>
      </c>
      <c r="U53" s="64">
        <f t="shared" si="11"/>
        <v>30</v>
      </c>
      <c r="V53" s="133">
        <f t="shared" si="11"/>
        <v>30</v>
      </c>
      <c r="W53" s="133">
        <f t="shared" si="11"/>
        <v>0</v>
      </c>
      <c r="X53" s="133">
        <f t="shared" si="11"/>
        <v>53</v>
      </c>
      <c r="Y53" s="133">
        <f t="shared" si="11"/>
        <v>30</v>
      </c>
      <c r="Z53" s="151">
        <f t="shared" si="11"/>
        <v>30</v>
      </c>
      <c r="AA53" s="134">
        <f t="shared" si="11"/>
        <v>518</v>
      </c>
      <c r="AB53" s="134">
        <f>AB16+AB26</f>
        <v>120</v>
      </c>
    </row>
    <row r="54" spans="1:28" ht="19.5" customHeight="1" thickBot="1">
      <c r="A54" s="280" t="s">
        <v>29</v>
      </c>
      <c r="B54" s="281"/>
      <c r="C54" s="135"/>
      <c r="D54" s="136"/>
      <c r="E54" s="136"/>
      <c r="F54" s="136"/>
      <c r="G54" s="266">
        <f>G53+H53+I53+J53</f>
        <v>130</v>
      </c>
      <c r="H54" s="267"/>
      <c r="I54" s="267"/>
      <c r="J54" s="267"/>
      <c r="K54" s="137">
        <f>K53</f>
        <v>30</v>
      </c>
      <c r="L54" s="268">
        <f>L53+M53+N53+O53</f>
        <v>130</v>
      </c>
      <c r="M54" s="269"/>
      <c r="N54" s="269"/>
      <c r="O54" s="269"/>
      <c r="P54" s="138">
        <f>P53</f>
        <v>30</v>
      </c>
      <c r="Q54" s="288">
        <f>Q53+R53+S53+T53</f>
        <v>145</v>
      </c>
      <c r="R54" s="289"/>
      <c r="S54" s="289"/>
      <c r="T54" s="289"/>
      <c r="U54" s="139">
        <f>U53</f>
        <v>30</v>
      </c>
      <c r="V54" s="205">
        <f>V53+W53+X53+Y53</f>
        <v>113</v>
      </c>
      <c r="W54" s="206"/>
      <c r="X54" s="206"/>
      <c r="Y54" s="206"/>
      <c r="Z54" s="140">
        <f>Z53</f>
        <v>30</v>
      </c>
      <c r="AA54" s="135">
        <f>G54+L54+Q54+V54</f>
        <v>518</v>
      </c>
      <c r="AB54" s="135">
        <f>K54+P54+U54+Z54</f>
        <v>120</v>
      </c>
    </row>
    <row r="55" spans="1:28" ht="38.25" customHeight="1">
      <c r="A55" s="203" t="s">
        <v>67</v>
      </c>
      <c r="B55" s="204"/>
      <c r="C55" s="78"/>
      <c r="D55" s="77"/>
      <c r="E55" s="77"/>
      <c r="F55" s="77"/>
      <c r="G55" s="119">
        <f aca="true" t="shared" si="12" ref="G55:AB55">G16+G40</f>
        <v>55</v>
      </c>
      <c r="H55" s="119">
        <f t="shared" si="12"/>
        <v>0</v>
      </c>
      <c r="I55" s="119">
        <f t="shared" si="12"/>
        <v>105</v>
      </c>
      <c r="J55" s="119">
        <f t="shared" si="12"/>
        <v>20</v>
      </c>
      <c r="K55" s="119">
        <f t="shared" si="12"/>
        <v>30</v>
      </c>
      <c r="L55" s="120">
        <f t="shared" si="12"/>
        <v>60</v>
      </c>
      <c r="M55" s="120">
        <f t="shared" si="12"/>
        <v>0</v>
      </c>
      <c r="N55" s="120">
        <f t="shared" si="12"/>
        <v>75</v>
      </c>
      <c r="O55" s="120">
        <f t="shared" si="12"/>
        <v>20</v>
      </c>
      <c r="P55" s="120">
        <f t="shared" si="12"/>
        <v>30</v>
      </c>
      <c r="Q55" s="121">
        <f t="shared" si="12"/>
        <v>80</v>
      </c>
      <c r="R55" s="121">
        <f t="shared" si="12"/>
        <v>0</v>
      </c>
      <c r="S55" s="121">
        <f t="shared" si="12"/>
        <v>45</v>
      </c>
      <c r="T55" s="121">
        <f t="shared" si="12"/>
        <v>30</v>
      </c>
      <c r="U55" s="121">
        <f t="shared" si="12"/>
        <v>30</v>
      </c>
      <c r="V55" s="122">
        <f t="shared" si="12"/>
        <v>35</v>
      </c>
      <c r="W55" s="122">
        <f t="shared" si="12"/>
        <v>0</v>
      </c>
      <c r="X55" s="122">
        <f t="shared" si="12"/>
        <v>43</v>
      </c>
      <c r="Y55" s="122">
        <f t="shared" si="12"/>
        <v>30</v>
      </c>
      <c r="Z55" s="122">
        <f t="shared" si="12"/>
        <v>30</v>
      </c>
      <c r="AA55" s="123">
        <f t="shared" si="12"/>
        <v>598</v>
      </c>
      <c r="AB55" s="123">
        <f t="shared" si="12"/>
        <v>120</v>
      </c>
    </row>
    <row r="56" spans="1:28" ht="20.25" customHeight="1" thickBot="1">
      <c r="A56" s="256" t="s">
        <v>29</v>
      </c>
      <c r="B56" s="257"/>
      <c r="C56" s="75"/>
      <c r="D56" s="54"/>
      <c r="E56" s="54"/>
      <c r="F56" s="54"/>
      <c r="G56" s="278">
        <f>G55+H55+I55+J55</f>
        <v>180</v>
      </c>
      <c r="H56" s="279"/>
      <c r="I56" s="279"/>
      <c r="J56" s="279"/>
      <c r="K56" s="124">
        <f>K55</f>
        <v>30</v>
      </c>
      <c r="L56" s="258">
        <f>L55+M55+N55+O55</f>
        <v>155</v>
      </c>
      <c r="M56" s="259"/>
      <c r="N56" s="259"/>
      <c r="O56" s="259"/>
      <c r="P56" s="125">
        <f>P55</f>
        <v>30</v>
      </c>
      <c r="Q56" s="286">
        <f>Q55+R55+S55+T55</f>
        <v>155</v>
      </c>
      <c r="R56" s="287"/>
      <c r="S56" s="287"/>
      <c r="T56" s="287"/>
      <c r="U56" s="158">
        <f>U55</f>
        <v>30</v>
      </c>
      <c r="V56" s="284">
        <f>V55+W55+X55+Y55</f>
        <v>108</v>
      </c>
      <c r="W56" s="285"/>
      <c r="X56" s="285"/>
      <c r="Y56" s="285"/>
      <c r="Z56" s="126">
        <f>Z55</f>
        <v>30</v>
      </c>
      <c r="AA56" s="127">
        <f>G56+L56+Q56+V56</f>
        <v>598</v>
      </c>
      <c r="AB56" s="127">
        <f>K56+P56+U56+Z56</f>
        <v>120</v>
      </c>
    </row>
    <row r="57" spans="1:28" ht="43.5" customHeight="1">
      <c r="A57" s="191" t="s">
        <v>98</v>
      </c>
      <c r="B57" s="192"/>
      <c r="C57" s="159"/>
      <c r="D57" s="160"/>
      <c r="E57" s="160"/>
      <c r="F57" s="160"/>
      <c r="G57" s="161">
        <f>G16+G51</f>
        <v>45</v>
      </c>
      <c r="H57" s="161">
        <f aca="true" t="shared" si="13" ref="H57:AB57">H16+H51</f>
        <v>0</v>
      </c>
      <c r="I57" s="161">
        <f t="shared" si="13"/>
        <v>65</v>
      </c>
      <c r="J57" s="161">
        <f t="shared" si="13"/>
        <v>20</v>
      </c>
      <c r="K57" s="161">
        <f t="shared" si="13"/>
        <v>30</v>
      </c>
      <c r="L57" s="161">
        <f t="shared" si="13"/>
        <v>55</v>
      </c>
      <c r="M57" s="161">
        <f t="shared" si="13"/>
        <v>0</v>
      </c>
      <c r="N57" s="161">
        <f t="shared" si="13"/>
        <v>65</v>
      </c>
      <c r="O57" s="161">
        <f t="shared" si="13"/>
        <v>20</v>
      </c>
      <c r="P57" s="161">
        <f t="shared" si="13"/>
        <v>30</v>
      </c>
      <c r="Q57" s="162">
        <f t="shared" si="13"/>
        <v>40</v>
      </c>
      <c r="R57" s="162">
        <f t="shared" si="13"/>
        <v>15</v>
      </c>
      <c r="S57" s="162">
        <f t="shared" si="13"/>
        <v>50</v>
      </c>
      <c r="T57" s="162">
        <f t="shared" si="13"/>
        <v>30</v>
      </c>
      <c r="U57" s="162">
        <f t="shared" si="13"/>
        <v>30</v>
      </c>
      <c r="V57" s="163">
        <f t="shared" si="13"/>
        <v>15</v>
      </c>
      <c r="W57" s="163">
        <f t="shared" si="13"/>
        <v>0</v>
      </c>
      <c r="X57" s="163">
        <f t="shared" si="13"/>
        <v>68</v>
      </c>
      <c r="Y57" s="163">
        <f t="shared" si="13"/>
        <v>30</v>
      </c>
      <c r="Z57" s="163">
        <f t="shared" si="13"/>
        <v>30</v>
      </c>
      <c r="AA57" s="164">
        <f t="shared" si="13"/>
        <v>518</v>
      </c>
      <c r="AB57" s="164">
        <f t="shared" si="13"/>
        <v>120</v>
      </c>
    </row>
    <row r="58" spans="1:28" ht="18.75" thickBot="1">
      <c r="A58" s="193" t="s">
        <v>29</v>
      </c>
      <c r="B58" s="194"/>
      <c r="C58" s="165"/>
      <c r="D58" s="166"/>
      <c r="E58" s="166"/>
      <c r="F58" s="166"/>
      <c r="G58" s="195">
        <f>SUM(G57:J57)</f>
        <v>130</v>
      </c>
      <c r="H58" s="196"/>
      <c r="I58" s="196"/>
      <c r="J58" s="196"/>
      <c r="K58" s="167">
        <f>SUM(K57)</f>
        <v>30</v>
      </c>
      <c r="L58" s="197">
        <f>SUM(L57:O57)</f>
        <v>140</v>
      </c>
      <c r="M58" s="198"/>
      <c r="N58" s="198"/>
      <c r="O58" s="198"/>
      <c r="P58" s="168">
        <f>SUM(P57)</f>
        <v>30</v>
      </c>
      <c r="Q58" s="199">
        <f>SUM(Q57:T57)</f>
        <v>135</v>
      </c>
      <c r="R58" s="200"/>
      <c r="S58" s="200"/>
      <c r="T58" s="200"/>
      <c r="U58" s="169">
        <f>SUM(U57)</f>
        <v>30</v>
      </c>
      <c r="V58" s="201">
        <f>SUM(V57:Y57)</f>
        <v>113</v>
      </c>
      <c r="W58" s="202"/>
      <c r="X58" s="202"/>
      <c r="Y58" s="202"/>
      <c r="Z58" s="170">
        <f>SUM(Z57)</f>
        <v>30</v>
      </c>
      <c r="AA58" s="171">
        <f>SUM(G58+L58+Q58+V58)</f>
        <v>518</v>
      </c>
      <c r="AB58" s="171">
        <f>K58+P58+U58+Z58</f>
        <v>120</v>
      </c>
    </row>
    <row r="59" spans="2:17" ht="18">
      <c r="B59" s="260" t="s">
        <v>44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47"/>
      <c r="Q59" s="67"/>
    </row>
    <row r="60" spans="2:17" ht="18">
      <c r="B60" s="282" t="s">
        <v>78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47"/>
      <c r="Q60" s="67"/>
    </row>
    <row r="61" spans="2:13" ht="18">
      <c r="B61" s="274" t="s">
        <v>79</v>
      </c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47"/>
    </row>
    <row r="62" spans="2:15" ht="24" customHeight="1">
      <c r="B62" s="175" t="s">
        <v>94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2:15" ht="18" customHeight="1">
      <c r="B63" s="174" t="s">
        <v>89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</row>
    <row r="64" spans="1:28" ht="18">
      <c r="A64" s="85"/>
      <c r="B64" s="43" t="s">
        <v>49</v>
      </c>
      <c r="C64" s="219" t="s">
        <v>53</v>
      </c>
      <c r="D64" s="220"/>
      <c r="E64" s="220"/>
      <c r="F64" s="221"/>
      <c r="G64" s="235" t="s">
        <v>20</v>
      </c>
      <c r="H64" s="236"/>
      <c r="I64" s="236"/>
      <c r="J64" s="236"/>
      <c r="K64" s="237"/>
      <c r="L64" s="232" t="s">
        <v>21</v>
      </c>
      <c r="M64" s="233"/>
      <c r="N64" s="233"/>
      <c r="O64" s="233"/>
      <c r="P64" s="234"/>
      <c r="Q64" s="245" t="s">
        <v>22</v>
      </c>
      <c r="R64" s="246"/>
      <c r="S64" s="246"/>
      <c r="T64" s="246"/>
      <c r="U64" s="247"/>
      <c r="V64" s="248" t="s">
        <v>23</v>
      </c>
      <c r="W64" s="249"/>
      <c r="X64" s="249"/>
      <c r="Y64" s="249"/>
      <c r="Z64" s="250"/>
      <c r="AA64" s="219" t="s">
        <v>50</v>
      </c>
      <c r="AB64" s="221"/>
    </row>
    <row r="65" spans="1:28" ht="18">
      <c r="A65" s="71" t="s">
        <v>16</v>
      </c>
      <c r="B65" s="37" t="s">
        <v>88</v>
      </c>
      <c r="C65" s="38"/>
      <c r="D65" s="276">
        <v>2</v>
      </c>
      <c r="E65" s="38">
        <v>1</v>
      </c>
      <c r="F65" s="38"/>
      <c r="G65" s="39"/>
      <c r="H65" s="39"/>
      <c r="I65" s="39">
        <v>25</v>
      </c>
      <c r="J65" s="39"/>
      <c r="K65" s="39">
        <v>4</v>
      </c>
      <c r="L65" s="40"/>
      <c r="M65" s="40"/>
      <c r="N65" s="40">
        <v>25</v>
      </c>
      <c r="O65" s="40"/>
      <c r="P65" s="40">
        <v>4</v>
      </c>
      <c r="Q65" s="41"/>
      <c r="R65" s="41"/>
      <c r="S65" s="41"/>
      <c r="T65" s="41"/>
      <c r="U65" s="41"/>
      <c r="V65" s="42"/>
      <c r="W65" s="42"/>
      <c r="X65" s="42"/>
      <c r="Y65" s="42"/>
      <c r="Z65" s="42"/>
      <c r="AA65" s="38">
        <f>G65+H65+I65+J65+L65+M65+O65+N65+Q65+R65+S65+T65+V65+W65+X65+Y65</f>
        <v>50</v>
      </c>
      <c r="AB65" s="38">
        <f>K65+P65+U65+Z65</f>
        <v>8</v>
      </c>
    </row>
    <row r="66" spans="1:28" ht="18">
      <c r="A66" s="71" t="s">
        <v>17</v>
      </c>
      <c r="B66" s="37" t="s">
        <v>54</v>
      </c>
      <c r="C66" s="38"/>
      <c r="D66" s="277"/>
      <c r="E66" s="38">
        <v>1</v>
      </c>
      <c r="F66" s="38"/>
      <c r="G66" s="39"/>
      <c r="H66" s="39"/>
      <c r="I66" s="39">
        <v>20</v>
      </c>
      <c r="J66" s="39"/>
      <c r="K66" s="39">
        <v>4</v>
      </c>
      <c r="L66" s="40"/>
      <c r="M66" s="40"/>
      <c r="N66" s="40">
        <v>20</v>
      </c>
      <c r="O66" s="40"/>
      <c r="P66" s="40">
        <v>4</v>
      </c>
      <c r="Q66" s="41"/>
      <c r="R66" s="41"/>
      <c r="S66" s="41"/>
      <c r="T66" s="41"/>
      <c r="U66" s="41"/>
      <c r="V66" s="42"/>
      <c r="W66" s="42"/>
      <c r="X66" s="42"/>
      <c r="Y66" s="42"/>
      <c r="Z66" s="42"/>
      <c r="AA66" s="38">
        <f>G66+H66+I66+J66+L66+M66+O66+N66+Q66+R66+S66+T66+V66+W66+X66+Y66</f>
        <v>40</v>
      </c>
      <c r="AB66" s="38">
        <f>K66+P66+U66+Z66</f>
        <v>8</v>
      </c>
    </row>
    <row r="67" spans="1:28" ht="18">
      <c r="A67" s="71" t="s">
        <v>18</v>
      </c>
      <c r="B67" s="37" t="s">
        <v>55</v>
      </c>
      <c r="C67" s="38"/>
      <c r="D67" s="38"/>
      <c r="E67" s="38">
        <v>3.4</v>
      </c>
      <c r="F67" s="38"/>
      <c r="G67" s="39"/>
      <c r="H67" s="39"/>
      <c r="I67" s="39"/>
      <c r="J67" s="39"/>
      <c r="K67" s="39"/>
      <c r="L67" s="40"/>
      <c r="M67" s="40"/>
      <c r="N67" s="40"/>
      <c r="O67" s="40"/>
      <c r="P67" s="40"/>
      <c r="Q67" s="41"/>
      <c r="R67" s="41"/>
      <c r="S67" s="41">
        <v>15</v>
      </c>
      <c r="T67" s="41"/>
      <c r="U67" s="41">
        <v>2</v>
      </c>
      <c r="V67" s="42"/>
      <c r="W67" s="42"/>
      <c r="X67" s="42">
        <v>15</v>
      </c>
      <c r="Y67" s="42"/>
      <c r="Z67" s="42">
        <v>2</v>
      </c>
      <c r="AA67" s="38">
        <f>G67+H67+I67+J67+L67+M67+O67+N67+Q67+R67+S67+T67+V67+W67+X67+Y67</f>
        <v>30</v>
      </c>
      <c r="AB67" s="38">
        <f>K67+P67+U67+Z67</f>
        <v>4</v>
      </c>
    </row>
    <row r="68" spans="2:28" ht="24" customHeight="1">
      <c r="B68" s="174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2:28" ht="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</row>
    <row r="75" spans="7:18" ht="18">
      <c r="G75" s="69"/>
      <c r="H75" s="69"/>
      <c r="I75" s="69"/>
      <c r="J75" s="69"/>
      <c r="K75" s="69"/>
      <c r="L75" s="69"/>
      <c r="M75" s="273"/>
      <c r="N75" s="273"/>
      <c r="O75" s="273"/>
      <c r="P75" s="273"/>
      <c r="Q75" s="69"/>
      <c r="R75" s="69"/>
    </row>
  </sheetData>
  <sheetProtection/>
  <mergeCells count="66">
    <mergeCell ref="AA64:AB64"/>
    <mergeCell ref="Q64:U64"/>
    <mergeCell ref="G64:K64"/>
    <mergeCell ref="V64:Z64"/>
    <mergeCell ref="V56:Y56"/>
    <mergeCell ref="V52:Y52"/>
    <mergeCell ref="Q56:T56"/>
    <mergeCell ref="Q54:T54"/>
    <mergeCell ref="G52:J52"/>
    <mergeCell ref="Q52:T52"/>
    <mergeCell ref="A53:B53"/>
    <mergeCell ref="A52:B52"/>
    <mergeCell ref="M75:P75"/>
    <mergeCell ref="B61:L61"/>
    <mergeCell ref="C64:F64"/>
    <mergeCell ref="D65:D66"/>
    <mergeCell ref="L64:P64"/>
    <mergeCell ref="G56:J56"/>
    <mergeCell ref="A54:B54"/>
    <mergeCell ref="B60:L60"/>
    <mergeCell ref="A56:B56"/>
    <mergeCell ref="L56:O56"/>
    <mergeCell ref="B59:L59"/>
    <mergeCell ref="A40:B40"/>
    <mergeCell ref="A36:A37"/>
    <mergeCell ref="A27:AB27"/>
    <mergeCell ref="A28:A29"/>
    <mergeCell ref="B28:B29"/>
    <mergeCell ref="G54:J54"/>
    <mergeCell ref="L54:O54"/>
    <mergeCell ref="A1:AB1"/>
    <mergeCell ref="Q6:U6"/>
    <mergeCell ref="V6:Z6"/>
    <mergeCell ref="C5:C7"/>
    <mergeCell ref="G5:P5"/>
    <mergeCell ref="A16:B16"/>
    <mergeCell ref="A26:B26"/>
    <mergeCell ref="L52:O52"/>
    <mergeCell ref="A8:AB8"/>
    <mergeCell ref="A17:AB17"/>
    <mergeCell ref="L6:P6"/>
    <mergeCell ref="G6:K6"/>
    <mergeCell ref="B36:B37"/>
    <mergeCell ref="A30:A31"/>
    <mergeCell ref="B30:B31"/>
    <mergeCell ref="A34:A35"/>
    <mergeCell ref="B34:B35"/>
    <mergeCell ref="B3:AB3"/>
    <mergeCell ref="AA5:AA7"/>
    <mergeCell ref="B5:B7"/>
    <mergeCell ref="Q5:Z5"/>
    <mergeCell ref="A5:A7"/>
    <mergeCell ref="D5:F6"/>
    <mergeCell ref="G4:AB4"/>
    <mergeCell ref="A4:F4"/>
    <mergeCell ref="AB5:AB7"/>
    <mergeCell ref="A41:AB41"/>
    <mergeCell ref="A51:B51"/>
    <mergeCell ref="A57:B57"/>
    <mergeCell ref="A58:B58"/>
    <mergeCell ref="G58:J58"/>
    <mergeCell ref="L58:O58"/>
    <mergeCell ref="Q58:T58"/>
    <mergeCell ref="V58:Y58"/>
    <mergeCell ref="A55:B55"/>
    <mergeCell ref="V54:Y54"/>
  </mergeCells>
  <printOptions/>
  <pageMargins left="0.7086614173228347" right="0.5118110236220472" top="0.35433070866141736" bottom="0.5511811023622047" header="0.11811023622047245" footer="0.1181102362204724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="80" zoomScaleNormal="80" zoomScalePageLayoutView="0" workbookViewId="0" topLeftCell="A1">
      <selection activeCell="M4" sqref="M4"/>
    </sheetView>
  </sheetViews>
  <sheetFormatPr defaultColWidth="9.140625" defaultRowHeight="15"/>
  <cols>
    <col min="1" max="1" width="3.28125" style="0" customWidth="1"/>
    <col min="2" max="2" width="42.28125" style="0" customWidth="1"/>
    <col min="3" max="6" width="4.8515625" style="0" customWidth="1"/>
    <col min="7" max="7" width="7.421875" style="0" customWidth="1"/>
    <col min="8" max="11" width="5.7109375" style="0" customWidth="1"/>
    <col min="12" max="12" width="11.57421875" style="0" customWidth="1"/>
    <col min="13" max="13" width="28.8515625" style="0" customWidth="1"/>
    <col min="23" max="23" width="29.7109375" style="0" customWidth="1"/>
  </cols>
  <sheetData>
    <row r="1" spans="1:9" ht="15">
      <c r="A1" s="7" t="s">
        <v>105</v>
      </c>
      <c r="B1" s="2"/>
      <c r="C1" s="8"/>
      <c r="D1" s="8"/>
      <c r="E1" s="8"/>
      <c r="F1" s="8"/>
      <c r="G1" s="8"/>
      <c r="H1" s="8"/>
      <c r="I1" s="2"/>
    </row>
    <row r="6" spans="1:29" ht="18.75" customHeight="1">
      <c r="A6" s="35" t="s">
        <v>43</v>
      </c>
      <c r="B6" s="2"/>
      <c r="C6" s="8"/>
      <c r="D6" s="8"/>
      <c r="E6" s="8"/>
      <c r="F6" s="8"/>
      <c r="G6" s="8"/>
      <c r="H6" s="8"/>
      <c r="I6" s="2"/>
      <c r="L6" s="35" t="s">
        <v>106</v>
      </c>
      <c r="M6" s="2"/>
      <c r="N6" s="8"/>
      <c r="O6" s="8"/>
      <c r="P6" s="8"/>
      <c r="Q6" s="8"/>
      <c r="R6" s="8"/>
      <c r="S6" s="8"/>
      <c r="V6" s="35" t="s">
        <v>112</v>
      </c>
      <c r="W6" s="2"/>
      <c r="X6" s="8"/>
      <c r="Y6" s="8"/>
      <c r="Z6" s="8"/>
      <c r="AA6" s="8"/>
      <c r="AB6" s="8"/>
      <c r="AC6" s="8"/>
    </row>
    <row r="7" spans="1:29" ht="15">
      <c r="A7" s="7" t="s">
        <v>30</v>
      </c>
      <c r="B7" s="2"/>
      <c r="C7" s="9"/>
      <c r="D7" s="9"/>
      <c r="E7" s="9"/>
      <c r="F7" s="9"/>
      <c r="G7" s="9"/>
      <c r="H7" s="9"/>
      <c r="I7" s="2"/>
      <c r="L7" s="7" t="s">
        <v>30</v>
      </c>
      <c r="M7" s="2"/>
      <c r="N7" s="9"/>
      <c r="O7" s="9"/>
      <c r="P7" s="9"/>
      <c r="Q7" s="9"/>
      <c r="R7" s="9"/>
      <c r="S7" s="9"/>
      <c r="V7" s="7" t="s">
        <v>30</v>
      </c>
      <c r="W7" s="2"/>
      <c r="X7" s="9"/>
      <c r="Y7" s="9"/>
      <c r="Z7" s="9"/>
      <c r="AA7" s="9"/>
      <c r="AB7" s="9"/>
      <c r="AC7" s="9"/>
    </row>
    <row r="8" spans="1:29" ht="14.25">
      <c r="A8" s="293" t="s">
        <v>6</v>
      </c>
      <c r="B8" s="294"/>
      <c r="C8" s="5" t="s">
        <v>31</v>
      </c>
      <c r="D8" s="5" t="s">
        <v>32</v>
      </c>
      <c r="E8" s="5" t="s">
        <v>33</v>
      </c>
      <c r="F8" s="5" t="s">
        <v>34</v>
      </c>
      <c r="G8" s="5" t="s">
        <v>35</v>
      </c>
      <c r="H8" s="5" t="s">
        <v>15</v>
      </c>
      <c r="I8" s="2"/>
      <c r="L8" s="293" t="s">
        <v>6</v>
      </c>
      <c r="M8" s="294"/>
      <c r="N8" s="5" t="s">
        <v>31</v>
      </c>
      <c r="O8" s="5" t="s">
        <v>32</v>
      </c>
      <c r="P8" s="5" t="s">
        <v>33</v>
      </c>
      <c r="Q8" s="5" t="s">
        <v>34</v>
      </c>
      <c r="R8" s="5" t="s">
        <v>35</v>
      </c>
      <c r="S8" s="5" t="s">
        <v>15</v>
      </c>
      <c r="V8" s="293" t="s">
        <v>6</v>
      </c>
      <c r="W8" s="294"/>
      <c r="X8" s="5" t="s">
        <v>31</v>
      </c>
      <c r="Y8" s="5" t="s">
        <v>32</v>
      </c>
      <c r="Z8" s="5" t="s">
        <v>33</v>
      </c>
      <c r="AA8" s="5" t="s">
        <v>34</v>
      </c>
      <c r="AB8" s="5" t="s">
        <v>35</v>
      </c>
      <c r="AC8" s="5" t="s">
        <v>15</v>
      </c>
    </row>
    <row r="9" spans="1:29" ht="14.25" customHeight="1">
      <c r="A9" s="10">
        <v>1</v>
      </c>
      <c r="B9" s="46" t="s">
        <v>24</v>
      </c>
      <c r="C9" s="11"/>
      <c r="D9" s="11"/>
      <c r="E9" s="11"/>
      <c r="F9" s="11">
        <v>100</v>
      </c>
      <c r="G9" s="4" t="s">
        <v>36</v>
      </c>
      <c r="H9" s="4">
        <v>30</v>
      </c>
      <c r="L9" s="10">
        <v>1</v>
      </c>
      <c r="M9" s="46" t="s">
        <v>24</v>
      </c>
      <c r="N9" s="11"/>
      <c r="O9" s="11"/>
      <c r="P9" s="11"/>
      <c r="Q9" s="11">
        <v>100</v>
      </c>
      <c r="R9" s="4" t="s">
        <v>36</v>
      </c>
      <c r="S9" s="4">
        <v>30</v>
      </c>
      <c r="V9" s="10">
        <v>1</v>
      </c>
      <c r="W9" s="46" t="s">
        <v>24</v>
      </c>
      <c r="X9" s="11"/>
      <c r="Y9" s="11"/>
      <c r="Z9" s="11"/>
      <c r="AA9" s="11">
        <v>100</v>
      </c>
      <c r="AB9" s="4" t="s">
        <v>36</v>
      </c>
      <c r="AC9" s="4">
        <v>30</v>
      </c>
    </row>
    <row r="10" spans="1:29" ht="14.25" customHeight="1">
      <c r="A10" s="10">
        <v>2</v>
      </c>
      <c r="B10" s="46" t="s">
        <v>75</v>
      </c>
      <c r="C10" s="11"/>
      <c r="D10" s="11">
        <v>18</v>
      </c>
      <c r="E10" s="11"/>
      <c r="F10" s="11"/>
      <c r="G10" s="4" t="s">
        <v>80</v>
      </c>
      <c r="H10" s="4">
        <v>1</v>
      </c>
      <c r="L10" s="10">
        <v>2</v>
      </c>
      <c r="M10" s="46" t="s">
        <v>75</v>
      </c>
      <c r="N10" s="11"/>
      <c r="O10" s="11">
        <v>18</v>
      </c>
      <c r="P10" s="11"/>
      <c r="Q10" s="11"/>
      <c r="R10" s="4" t="s">
        <v>80</v>
      </c>
      <c r="S10" s="4">
        <v>1</v>
      </c>
      <c r="V10" s="10">
        <v>2</v>
      </c>
      <c r="W10" s="46" t="s">
        <v>75</v>
      </c>
      <c r="X10" s="11"/>
      <c r="Y10" s="11">
        <v>18</v>
      </c>
      <c r="Z10" s="11"/>
      <c r="AA10" s="11"/>
      <c r="AB10" s="4" t="s">
        <v>80</v>
      </c>
      <c r="AC10" s="4">
        <v>1</v>
      </c>
    </row>
    <row r="11" spans="1:29" ht="14.25" customHeight="1">
      <c r="A11" s="10">
        <v>3</v>
      </c>
      <c r="B11" s="46" t="s">
        <v>76</v>
      </c>
      <c r="C11" s="11">
        <v>10</v>
      </c>
      <c r="D11" s="11"/>
      <c r="E11" s="11"/>
      <c r="F11" s="11"/>
      <c r="G11" s="4" t="s">
        <v>47</v>
      </c>
      <c r="H11" s="4">
        <v>2</v>
      </c>
      <c r="L11" s="10">
        <v>3</v>
      </c>
      <c r="M11" s="46" t="s">
        <v>76</v>
      </c>
      <c r="N11" s="11">
        <v>10</v>
      </c>
      <c r="O11" s="11"/>
      <c r="P11" s="11"/>
      <c r="Q11" s="11"/>
      <c r="R11" s="4" t="s">
        <v>47</v>
      </c>
      <c r="S11" s="4">
        <v>2</v>
      </c>
      <c r="V11" s="10">
        <v>3</v>
      </c>
      <c r="W11" s="46" t="s">
        <v>76</v>
      </c>
      <c r="X11" s="11">
        <v>10</v>
      </c>
      <c r="Y11" s="11"/>
      <c r="Z11" s="11"/>
      <c r="AA11" s="11"/>
      <c r="AB11" s="4" t="s">
        <v>47</v>
      </c>
      <c r="AC11" s="4">
        <v>2</v>
      </c>
    </row>
    <row r="12" spans="1:29" ht="14.25">
      <c r="A12" s="295" t="s">
        <v>37</v>
      </c>
      <c r="B12" s="296"/>
      <c r="C12" s="13"/>
      <c r="D12" s="13"/>
      <c r="E12" s="13"/>
      <c r="F12" s="13"/>
      <c r="G12" s="14"/>
      <c r="H12" s="15"/>
      <c r="L12" s="295" t="s">
        <v>37</v>
      </c>
      <c r="M12" s="296"/>
      <c r="N12" s="13"/>
      <c r="O12" s="13"/>
      <c r="P12" s="13"/>
      <c r="Q12" s="13"/>
      <c r="R12" s="14"/>
      <c r="S12" s="15"/>
      <c r="V12" s="295" t="s">
        <v>37</v>
      </c>
      <c r="W12" s="296"/>
      <c r="X12" s="13"/>
      <c r="Y12" s="13"/>
      <c r="Z12" s="13"/>
      <c r="AA12" s="13"/>
      <c r="AB12" s="14"/>
      <c r="AC12" s="15"/>
    </row>
    <row r="13" spans="1:29" ht="32.25" customHeight="1">
      <c r="A13" s="16">
        <v>4</v>
      </c>
      <c r="B13" s="6" t="s">
        <v>107</v>
      </c>
      <c r="C13" s="12"/>
      <c r="D13" s="12">
        <v>40</v>
      </c>
      <c r="E13" s="12"/>
      <c r="F13" s="12"/>
      <c r="G13" s="3" t="s">
        <v>108</v>
      </c>
      <c r="H13" s="3">
        <v>7</v>
      </c>
      <c r="L13" s="16">
        <v>4</v>
      </c>
      <c r="M13" s="156" t="s">
        <v>86</v>
      </c>
      <c r="N13" s="12">
        <v>20</v>
      </c>
      <c r="O13" s="12"/>
      <c r="P13" s="12"/>
      <c r="Q13" s="12"/>
      <c r="R13" s="3" t="s">
        <v>47</v>
      </c>
      <c r="S13" s="3">
        <v>4</v>
      </c>
      <c r="V13" s="16">
        <v>4</v>
      </c>
      <c r="W13" s="156" t="s">
        <v>59</v>
      </c>
      <c r="X13" s="12">
        <v>30</v>
      </c>
      <c r="Y13" s="12">
        <v>30</v>
      </c>
      <c r="Z13" s="12"/>
      <c r="AA13" s="12"/>
      <c r="AB13" s="3" t="s">
        <v>113</v>
      </c>
      <c r="AC13" s="3">
        <v>4</v>
      </c>
    </row>
    <row r="14" spans="1:29" ht="31.5" customHeight="1">
      <c r="A14" s="16">
        <v>5</v>
      </c>
      <c r="B14" s="6" t="s">
        <v>109</v>
      </c>
      <c r="C14" s="12"/>
      <c r="D14" s="12">
        <v>40</v>
      </c>
      <c r="E14" s="12"/>
      <c r="F14" s="12"/>
      <c r="G14" s="3" t="s">
        <v>110</v>
      </c>
      <c r="H14" s="3">
        <v>6</v>
      </c>
      <c r="L14" s="16">
        <v>5</v>
      </c>
      <c r="M14" s="6" t="s">
        <v>63</v>
      </c>
      <c r="N14" s="12">
        <v>20</v>
      </c>
      <c r="O14" s="12"/>
      <c r="P14" s="12"/>
      <c r="Q14" s="12"/>
      <c r="R14" s="3" t="s">
        <v>82</v>
      </c>
      <c r="S14" s="3">
        <v>3</v>
      </c>
      <c r="V14" s="16">
        <v>5</v>
      </c>
      <c r="W14" s="6" t="s">
        <v>58</v>
      </c>
      <c r="X14" s="12">
        <v>30</v>
      </c>
      <c r="Y14" s="12">
        <v>30</v>
      </c>
      <c r="Z14" s="12"/>
      <c r="AA14" s="12"/>
      <c r="AB14" s="3" t="s">
        <v>113</v>
      </c>
      <c r="AC14" s="3">
        <v>4</v>
      </c>
    </row>
    <row r="15" spans="1:29" ht="17.25" customHeight="1">
      <c r="A15" s="16">
        <v>6</v>
      </c>
      <c r="B15" s="6" t="s">
        <v>64</v>
      </c>
      <c r="C15" s="12">
        <v>20</v>
      </c>
      <c r="D15" s="12"/>
      <c r="E15" s="12"/>
      <c r="F15" s="12"/>
      <c r="G15" s="3" t="s">
        <v>47</v>
      </c>
      <c r="H15" s="3">
        <v>4</v>
      </c>
      <c r="L15" s="16">
        <v>6</v>
      </c>
      <c r="M15" s="6" t="s">
        <v>87</v>
      </c>
      <c r="N15" s="12"/>
      <c r="O15" s="12">
        <v>60</v>
      </c>
      <c r="P15" s="12"/>
      <c r="Q15" s="12"/>
      <c r="R15" s="3" t="s">
        <v>81</v>
      </c>
      <c r="S15" s="3">
        <v>11</v>
      </c>
      <c r="V15" s="16">
        <v>6</v>
      </c>
      <c r="W15" s="6" t="s">
        <v>60</v>
      </c>
      <c r="X15" s="12"/>
      <c r="Y15" s="12">
        <v>30</v>
      </c>
      <c r="Z15" s="12"/>
      <c r="AA15" s="12"/>
      <c r="AB15" s="3" t="s">
        <v>47</v>
      </c>
      <c r="AC15" s="3">
        <v>2</v>
      </c>
    </row>
    <row r="16" spans="1:29" ht="32.25" customHeight="1">
      <c r="A16" s="16">
        <v>7</v>
      </c>
      <c r="B16" s="6" t="s">
        <v>83</v>
      </c>
      <c r="C16" s="12"/>
      <c r="D16" s="12"/>
      <c r="E16" s="12"/>
      <c r="F16" s="12"/>
      <c r="G16" s="3" t="s">
        <v>80</v>
      </c>
      <c r="H16" s="3">
        <v>6</v>
      </c>
      <c r="L16" s="16">
        <v>7</v>
      </c>
      <c r="M16" s="6" t="s">
        <v>111</v>
      </c>
      <c r="N16" s="12"/>
      <c r="O16" s="12"/>
      <c r="P16" s="12"/>
      <c r="Q16" s="12"/>
      <c r="R16" s="3" t="s">
        <v>80</v>
      </c>
      <c r="S16" s="3">
        <v>5</v>
      </c>
      <c r="V16" s="16">
        <v>7</v>
      </c>
      <c r="W16" s="6" t="s">
        <v>61</v>
      </c>
      <c r="X16" s="12">
        <v>30</v>
      </c>
      <c r="Y16" s="12"/>
      <c r="Z16" s="12"/>
      <c r="AA16" s="12"/>
      <c r="AB16" s="3" t="s">
        <v>82</v>
      </c>
      <c r="AC16" s="3">
        <v>4</v>
      </c>
    </row>
    <row r="17" spans="1:29" ht="34.5" customHeight="1">
      <c r="A17" s="16">
        <v>8</v>
      </c>
      <c r="B17" s="6" t="s">
        <v>27</v>
      </c>
      <c r="C17" s="12">
        <v>30</v>
      </c>
      <c r="D17" s="12"/>
      <c r="E17" s="12"/>
      <c r="F17" s="12"/>
      <c r="G17" s="3" t="s">
        <v>80</v>
      </c>
      <c r="H17" s="3">
        <v>7</v>
      </c>
      <c r="L17" s="16">
        <v>8</v>
      </c>
      <c r="M17" s="6" t="s">
        <v>99</v>
      </c>
      <c r="N17" s="12"/>
      <c r="O17" s="12">
        <v>15</v>
      </c>
      <c r="P17" s="12"/>
      <c r="Q17" s="12"/>
      <c r="R17" s="3" t="s">
        <v>80</v>
      </c>
      <c r="S17" s="3">
        <v>3</v>
      </c>
      <c r="V17" s="16">
        <v>8</v>
      </c>
      <c r="W17" s="6" t="s">
        <v>62</v>
      </c>
      <c r="X17" s="12">
        <v>40</v>
      </c>
      <c r="Y17" s="12">
        <v>30</v>
      </c>
      <c r="Z17" s="12"/>
      <c r="AA17" s="12"/>
      <c r="AB17" s="3" t="s">
        <v>110</v>
      </c>
      <c r="AC17" s="3">
        <v>14</v>
      </c>
    </row>
    <row r="18" spans="1:29" ht="34.5" customHeight="1">
      <c r="A18" s="16">
        <v>9</v>
      </c>
      <c r="B18" s="6" t="s">
        <v>84</v>
      </c>
      <c r="C18" s="12">
        <v>15</v>
      </c>
      <c r="D18" s="12"/>
      <c r="E18" s="12"/>
      <c r="F18" s="12"/>
      <c r="G18" s="3" t="s">
        <v>82</v>
      </c>
      <c r="H18" s="3">
        <v>5</v>
      </c>
      <c r="L18" s="16">
        <v>9</v>
      </c>
      <c r="M18" s="6" t="s">
        <v>96</v>
      </c>
      <c r="N18" s="12"/>
      <c r="O18" s="12"/>
      <c r="P18" s="12">
        <v>15</v>
      </c>
      <c r="Q18" s="12"/>
      <c r="R18" s="3" t="s">
        <v>82</v>
      </c>
      <c r="S18" s="3">
        <v>4</v>
      </c>
      <c r="V18" s="16">
        <v>9</v>
      </c>
      <c r="W18" s="6" t="s">
        <v>68</v>
      </c>
      <c r="X18" s="12">
        <v>10</v>
      </c>
      <c r="Y18" s="12">
        <v>10</v>
      </c>
      <c r="Z18" s="12"/>
      <c r="AA18" s="12"/>
      <c r="AB18" s="3" t="s">
        <v>82</v>
      </c>
      <c r="AC18" s="3">
        <v>4</v>
      </c>
    </row>
    <row r="19" spans="1:29" ht="34.5" customHeight="1">
      <c r="A19" s="16">
        <v>10</v>
      </c>
      <c r="B19" s="6" t="s">
        <v>72</v>
      </c>
      <c r="C19" s="12">
        <v>25</v>
      </c>
      <c r="D19" s="12"/>
      <c r="E19" s="12"/>
      <c r="F19" s="12"/>
      <c r="G19" s="3" t="s">
        <v>85</v>
      </c>
      <c r="H19" s="3">
        <v>4</v>
      </c>
      <c r="L19" s="16">
        <v>10</v>
      </c>
      <c r="M19" s="6" t="s">
        <v>72</v>
      </c>
      <c r="N19" s="12">
        <v>25</v>
      </c>
      <c r="O19" s="12"/>
      <c r="P19" s="12"/>
      <c r="Q19" s="12"/>
      <c r="R19" s="3" t="s">
        <v>85</v>
      </c>
      <c r="S19" s="3">
        <v>4</v>
      </c>
      <c r="V19" s="16">
        <v>10</v>
      </c>
      <c r="W19" s="6" t="s">
        <v>114</v>
      </c>
      <c r="X19" s="12"/>
      <c r="Y19" s="12"/>
      <c r="Z19" s="12"/>
      <c r="AA19" s="12"/>
      <c r="AB19" s="3" t="s">
        <v>47</v>
      </c>
      <c r="AC19" s="3">
        <v>3</v>
      </c>
    </row>
    <row r="20" spans="1:29" ht="34.5" customHeight="1">
      <c r="A20" s="16"/>
      <c r="B20" s="6"/>
      <c r="C20" s="12"/>
      <c r="D20" s="12"/>
      <c r="E20" s="12"/>
      <c r="F20" s="12"/>
      <c r="G20" s="3"/>
      <c r="H20" s="3"/>
      <c r="L20" s="16">
        <v>11</v>
      </c>
      <c r="M20" s="6" t="s">
        <v>95</v>
      </c>
      <c r="N20" s="12"/>
      <c r="O20" s="12">
        <v>20</v>
      </c>
      <c r="P20" s="12"/>
      <c r="Q20" s="12"/>
      <c r="R20" s="3" t="s">
        <v>47</v>
      </c>
      <c r="S20" s="3">
        <v>5</v>
      </c>
      <c r="V20" s="16">
        <v>11</v>
      </c>
      <c r="W20" s="6" t="s">
        <v>115</v>
      </c>
      <c r="X20" s="12"/>
      <c r="Y20" s="12"/>
      <c r="Z20" s="12"/>
      <c r="AA20" s="12"/>
      <c r="AB20" s="3" t="s">
        <v>80</v>
      </c>
      <c r="AC20" s="3">
        <v>7</v>
      </c>
    </row>
    <row r="21" spans="1:29" ht="34.5" customHeight="1">
      <c r="A21" s="16">
        <v>11</v>
      </c>
      <c r="B21" s="6" t="s">
        <v>73</v>
      </c>
      <c r="C21" s="12">
        <v>20</v>
      </c>
      <c r="D21" s="12"/>
      <c r="E21" s="12"/>
      <c r="F21" s="12"/>
      <c r="G21" s="3" t="s">
        <v>47</v>
      </c>
      <c r="H21" s="3">
        <v>5</v>
      </c>
      <c r="L21" s="16">
        <v>12</v>
      </c>
      <c r="M21" s="6" t="s">
        <v>97</v>
      </c>
      <c r="N21" s="12"/>
      <c r="O21" s="12">
        <v>15</v>
      </c>
      <c r="P21" s="12"/>
      <c r="Q21" s="12"/>
      <c r="R21" s="3" t="s">
        <v>82</v>
      </c>
      <c r="S21" s="3">
        <v>5</v>
      </c>
      <c r="V21" s="16"/>
      <c r="W21" s="6"/>
      <c r="X21" s="12"/>
      <c r="Y21" s="12"/>
      <c r="Z21" s="12"/>
      <c r="AA21" s="12"/>
      <c r="AB21" s="3"/>
      <c r="AC21" s="3"/>
    </row>
    <row r="22" spans="1:29" ht="14.25">
      <c r="A22" s="297" t="s">
        <v>38</v>
      </c>
      <c r="B22" s="298"/>
      <c r="C22" s="17">
        <f>SUM(C9:C21)</f>
        <v>120</v>
      </c>
      <c r="D22" s="17">
        <f>SUM(D9:D21)</f>
        <v>98</v>
      </c>
      <c r="E22" s="17">
        <f>SUM(E9:E21)</f>
        <v>0</v>
      </c>
      <c r="F22" s="17">
        <f>SUM(F9:F21)</f>
        <v>100</v>
      </c>
      <c r="G22" s="3"/>
      <c r="H22" s="17">
        <f>SUM(H9:H21)</f>
        <v>77</v>
      </c>
      <c r="L22" s="297" t="s">
        <v>38</v>
      </c>
      <c r="M22" s="298"/>
      <c r="N22" s="17">
        <f>SUM(N9:N21)</f>
        <v>75</v>
      </c>
      <c r="O22" s="17">
        <f>SUM(O9:O21)</f>
        <v>128</v>
      </c>
      <c r="P22" s="17">
        <f>SUM(P9:P21)</f>
        <v>15</v>
      </c>
      <c r="Q22" s="17">
        <f>SUM(Q9:Q21)</f>
        <v>100</v>
      </c>
      <c r="R22" s="3"/>
      <c r="S22" s="17">
        <f>SUM(S9:S21)</f>
        <v>77</v>
      </c>
      <c r="V22" s="297" t="s">
        <v>38</v>
      </c>
      <c r="W22" s="298"/>
      <c r="X22" s="17">
        <f>SUM(X9:X21)</f>
        <v>150</v>
      </c>
      <c r="Y22" s="17">
        <f>SUM(Y9:Y21)</f>
        <v>148</v>
      </c>
      <c r="Z22" s="17">
        <f>SUM(Z9:Z21)</f>
        <v>0</v>
      </c>
      <c r="AA22" s="17">
        <f>SUM(AA9:AA21)</f>
        <v>100</v>
      </c>
      <c r="AB22" s="3"/>
      <c r="AC22" s="17">
        <f>SUM(AC9:AC21)</f>
        <v>75</v>
      </c>
    </row>
    <row r="23" spans="1:29" ht="14.25">
      <c r="A23" s="299" t="s">
        <v>39</v>
      </c>
      <c r="B23" s="300"/>
      <c r="C23" s="301">
        <f>SUM(C22,D22,E22,F22)</f>
        <v>318</v>
      </c>
      <c r="D23" s="301"/>
      <c r="E23" s="301"/>
      <c r="F23" s="301"/>
      <c r="G23" s="301"/>
      <c r="H23" s="301"/>
      <c r="L23" s="299" t="s">
        <v>39</v>
      </c>
      <c r="M23" s="300"/>
      <c r="N23" s="301">
        <f>SUM(N22,O22,P22,Q22)</f>
        <v>318</v>
      </c>
      <c r="O23" s="301"/>
      <c r="P23" s="301"/>
      <c r="Q23" s="301"/>
      <c r="R23" s="301"/>
      <c r="S23" s="301"/>
      <c r="V23" s="299" t="s">
        <v>39</v>
      </c>
      <c r="W23" s="300"/>
      <c r="X23" s="301">
        <f>SUM(X22,Y22,Z22,AA22)</f>
        <v>398</v>
      </c>
      <c r="Y23" s="301"/>
      <c r="Z23" s="301"/>
      <c r="AA23" s="301"/>
      <c r="AB23" s="301"/>
      <c r="AC23" s="301"/>
    </row>
    <row r="24" spans="1:29" ht="14.25">
      <c r="A24" s="18"/>
      <c r="C24" s="19"/>
      <c r="D24" s="19"/>
      <c r="E24" s="19"/>
      <c r="F24" s="19"/>
      <c r="G24" s="1"/>
      <c r="H24" s="1"/>
      <c r="L24" s="18"/>
      <c r="N24" s="19"/>
      <c r="O24" s="19"/>
      <c r="P24" s="19"/>
      <c r="Q24" s="19"/>
      <c r="R24" s="1"/>
      <c r="S24" s="1"/>
      <c r="V24" s="18"/>
      <c r="X24" s="19"/>
      <c r="Y24" s="19"/>
      <c r="Z24" s="19"/>
      <c r="AA24" s="19"/>
      <c r="AB24" s="1"/>
      <c r="AC24" s="1"/>
    </row>
    <row r="25" spans="1:29" ht="14.25">
      <c r="A25" s="20"/>
      <c r="B25" s="21" t="s">
        <v>40</v>
      </c>
      <c r="C25" s="290">
        <v>480</v>
      </c>
      <c r="D25" s="290"/>
      <c r="E25" s="22"/>
      <c r="F25" s="22"/>
      <c r="G25" s="23"/>
      <c r="H25" s="24"/>
      <c r="L25" s="20"/>
      <c r="M25" s="21" t="s">
        <v>40</v>
      </c>
      <c r="N25" s="290">
        <v>480</v>
      </c>
      <c r="O25" s="290"/>
      <c r="P25" s="182"/>
      <c r="Q25" s="182"/>
      <c r="R25" s="23"/>
      <c r="S25" s="24"/>
      <c r="V25" s="20"/>
      <c r="W25" s="21" t="s">
        <v>40</v>
      </c>
      <c r="X25" s="290">
        <v>480</v>
      </c>
      <c r="Y25" s="290"/>
      <c r="Z25" s="182"/>
      <c r="AA25" s="182"/>
      <c r="AB25" s="23"/>
      <c r="AC25" s="24"/>
    </row>
    <row r="26" spans="1:29" ht="14.25">
      <c r="A26" s="25"/>
      <c r="B26" s="26" t="s">
        <v>41</v>
      </c>
      <c r="C26" s="291">
        <f>C23</f>
        <v>318</v>
      </c>
      <c r="D26" s="291"/>
      <c r="E26" s="27"/>
      <c r="F26" s="27"/>
      <c r="G26" s="28"/>
      <c r="H26" s="29"/>
      <c r="L26" s="25"/>
      <c r="M26" s="26" t="s">
        <v>41</v>
      </c>
      <c r="N26" s="291">
        <f>N23</f>
        <v>318</v>
      </c>
      <c r="O26" s="291"/>
      <c r="P26" s="183"/>
      <c r="Q26" s="183"/>
      <c r="R26" s="28"/>
      <c r="S26" s="29"/>
      <c r="V26" s="25"/>
      <c r="W26" s="26" t="s">
        <v>41</v>
      </c>
      <c r="X26" s="291">
        <f>X23</f>
        <v>398</v>
      </c>
      <c r="Y26" s="291"/>
      <c r="Z26" s="183"/>
      <c r="AA26" s="183"/>
      <c r="AB26" s="28"/>
      <c r="AC26" s="29"/>
    </row>
    <row r="27" spans="1:29" ht="14.25">
      <c r="A27" s="30"/>
      <c r="B27" s="31" t="s">
        <v>42</v>
      </c>
      <c r="C27" s="292">
        <f>C26*100/C25</f>
        <v>66.25</v>
      </c>
      <c r="D27" s="292"/>
      <c r="E27" s="32" t="s">
        <v>56</v>
      </c>
      <c r="F27" s="33"/>
      <c r="G27" s="33"/>
      <c r="H27" s="34"/>
      <c r="L27" s="30"/>
      <c r="M27" s="31" t="s">
        <v>42</v>
      </c>
      <c r="N27" s="292">
        <f>N26*100/N25</f>
        <v>66.25</v>
      </c>
      <c r="O27" s="292"/>
      <c r="P27" s="32" t="s">
        <v>56</v>
      </c>
      <c r="Q27" s="33"/>
      <c r="R27" s="33"/>
      <c r="S27" s="34"/>
      <c r="V27" s="30"/>
      <c r="W27" s="31" t="s">
        <v>42</v>
      </c>
      <c r="X27" s="292">
        <f>X26*100/X25</f>
        <v>82.91666666666667</v>
      </c>
      <c r="Y27" s="292"/>
      <c r="Z27" s="32" t="s">
        <v>56</v>
      </c>
      <c r="AA27" s="33"/>
      <c r="AB27" s="33"/>
      <c r="AC27" s="34"/>
    </row>
    <row r="28" spans="1:29" ht="14.25">
      <c r="A28" s="18"/>
      <c r="C28" s="19"/>
      <c r="D28" s="19"/>
      <c r="E28" s="19"/>
      <c r="F28" s="19"/>
      <c r="G28" s="1"/>
      <c r="H28" s="1"/>
      <c r="L28" s="18"/>
      <c r="N28" s="19"/>
      <c r="O28" s="19"/>
      <c r="P28" s="19"/>
      <c r="Q28" s="19"/>
      <c r="R28" s="1"/>
      <c r="S28" s="1"/>
      <c r="V28" s="18"/>
      <c r="X28" s="19"/>
      <c r="Y28" s="19"/>
      <c r="Z28" s="19"/>
      <c r="AA28" s="19"/>
      <c r="AB28" s="1"/>
      <c r="AC28" s="1"/>
    </row>
    <row r="29" spans="1:29" ht="14.25">
      <c r="A29" s="20"/>
      <c r="B29" s="21" t="s">
        <v>57</v>
      </c>
      <c r="C29" s="290">
        <v>120</v>
      </c>
      <c r="D29" s="290"/>
      <c r="E29" s="45"/>
      <c r="F29" s="45"/>
      <c r="G29" s="23"/>
      <c r="H29" s="24"/>
      <c r="L29" s="20"/>
      <c r="M29" s="21" t="s">
        <v>57</v>
      </c>
      <c r="N29" s="290">
        <v>120</v>
      </c>
      <c r="O29" s="290"/>
      <c r="P29" s="182"/>
      <c r="Q29" s="182"/>
      <c r="R29" s="23"/>
      <c r="S29" s="24"/>
      <c r="V29" s="20"/>
      <c r="W29" s="21" t="s">
        <v>57</v>
      </c>
      <c r="X29" s="290">
        <v>120</v>
      </c>
      <c r="Y29" s="290"/>
      <c r="Z29" s="182"/>
      <c r="AA29" s="182"/>
      <c r="AB29" s="23"/>
      <c r="AC29" s="24"/>
    </row>
    <row r="30" spans="1:29" ht="14.25">
      <c r="A30" s="25"/>
      <c r="B30" s="26" t="s">
        <v>41</v>
      </c>
      <c r="C30" s="291">
        <v>77</v>
      </c>
      <c r="D30" s="291"/>
      <c r="E30" s="44"/>
      <c r="F30" s="44"/>
      <c r="G30" s="28"/>
      <c r="H30" s="29"/>
      <c r="L30" s="25"/>
      <c r="M30" s="26" t="s">
        <v>41</v>
      </c>
      <c r="N30" s="291">
        <v>77</v>
      </c>
      <c r="O30" s="291"/>
      <c r="P30" s="183"/>
      <c r="Q30" s="183"/>
      <c r="R30" s="28"/>
      <c r="S30" s="29"/>
      <c r="V30" s="25"/>
      <c r="W30" s="26" t="s">
        <v>41</v>
      </c>
      <c r="X30" s="291">
        <v>75</v>
      </c>
      <c r="Y30" s="291"/>
      <c r="Z30" s="183"/>
      <c r="AA30" s="183"/>
      <c r="AB30" s="28"/>
      <c r="AC30" s="29"/>
    </row>
    <row r="31" spans="1:29" ht="14.25">
      <c r="A31" s="30"/>
      <c r="B31" s="31" t="s">
        <v>42</v>
      </c>
      <c r="C31" s="292">
        <f>C30*100/C29</f>
        <v>64.16666666666667</v>
      </c>
      <c r="D31" s="292"/>
      <c r="E31" s="32" t="s">
        <v>56</v>
      </c>
      <c r="F31" s="33"/>
      <c r="G31" s="33"/>
      <c r="H31" s="34"/>
      <c r="L31" s="30"/>
      <c r="M31" s="31" t="s">
        <v>42</v>
      </c>
      <c r="N31" s="292">
        <f>N30*100/N29</f>
        <v>64.16666666666667</v>
      </c>
      <c r="O31" s="292"/>
      <c r="P31" s="32" t="s">
        <v>56</v>
      </c>
      <c r="Q31" s="33"/>
      <c r="R31" s="33"/>
      <c r="S31" s="34"/>
      <c r="V31" s="30"/>
      <c r="W31" s="31" t="s">
        <v>42</v>
      </c>
      <c r="X31" s="292">
        <f>X30*100/X29</f>
        <v>62.5</v>
      </c>
      <c r="Y31" s="292"/>
      <c r="Z31" s="32" t="s">
        <v>56</v>
      </c>
      <c r="AA31" s="33"/>
      <c r="AB31" s="33"/>
      <c r="AC31" s="34"/>
    </row>
  </sheetData>
  <sheetProtection/>
  <mergeCells count="33">
    <mergeCell ref="X26:Y26"/>
    <mergeCell ref="V8:W8"/>
    <mergeCell ref="V12:W12"/>
    <mergeCell ref="V22:W22"/>
    <mergeCell ref="V23:W23"/>
    <mergeCell ref="X23:AC23"/>
    <mergeCell ref="X25:Y25"/>
    <mergeCell ref="N31:O31"/>
    <mergeCell ref="L8:M8"/>
    <mergeCell ref="L12:M12"/>
    <mergeCell ref="L22:M22"/>
    <mergeCell ref="L23:M23"/>
    <mergeCell ref="N23:S23"/>
    <mergeCell ref="C25:D25"/>
    <mergeCell ref="X27:Y27"/>
    <mergeCell ref="X29:Y29"/>
    <mergeCell ref="X30:Y30"/>
    <mergeCell ref="X31:Y31"/>
    <mergeCell ref="N25:O25"/>
    <mergeCell ref="N26:O26"/>
    <mergeCell ref="N27:O27"/>
    <mergeCell ref="N29:O29"/>
    <mergeCell ref="N30:O30"/>
    <mergeCell ref="C29:D29"/>
    <mergeCell ref="C30:D30"/>
    <mergeCell ref="C31:D31"/>
    <mergeCell ref="C26:D26"/>
    <mergeCell ref="C27:D27"/>
    <mergeCell ref="A8:B8"/>
    <mergeCell ref="A12:B12"/>
    <mergeCell ref="A22:B22"/>
    <mergeCell ref="A23:B23"/>
    <mergeCell ref="C23:H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Anna Socka</cp:lastModifiedBy>
  <cp:lastPrinted>2016-02-28T22:17:22Z</cp:lastPrinted>
  <dcterms:created xsi:type="dcterms:W3CDTF">2010-12-06T08:38:47Z</dcterms:created>
  <dcterms:modified xsi:type="dcterms:W3CDTF">2016-07-08T18:46:30Z</dcterms:modified>
  <cp:category/>
  <cp:version/>
  <cp:contentType/>
  <cp:contentStatus/>
</cp:coreProperties>
</file>