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9120" activeTab="0"/>
  </bookViews>
  <sheets>
    <sheet name="Program studiów - siatki" sheetId="1" r:id="rId1"/>
    <sheet name="ZAJECIA DO WYBORU" sheetId="2" r:id="rId2"/>
  </sheets>
  <definedNames>
    <definedName name="_xlnm.Print_Area" localSheetId="0">'Program studiów - siatki'!$A$1:$AM$89</definedName>
  </definedNames>
  <calcPr fullCalcOnLoad="1"/>
</workbook>
</file>

<file path=xl/sharedStrings.xml><?xml version="1.0" encoding="utf-8"?>
<sst xmlns="http://schemas.openxmlformats.org/spreadsheetml/2006/main" count="239" uniqueCount="174">
  <si>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</si>
  <si>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</si>
  <si>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</si>
  <si>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</si>
  <si>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</si>
  <si>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</si>
  <si>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</si>
  <si>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</si>
  <si>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</si>
  <si>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</si>
  <si>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</si>
  <si>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</si>
  <si>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</si>
  <si>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</si>
  <si>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</si>
  <si>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</si>
  <si>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</si>
  <si>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</si>
  <si>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</si>
  <si>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</si>
  <si>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</si>
  <si>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</si>
  <si>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Technologia informacyjna</t>
  </si>
  <si>
    <t>Język łaciński</t>
  </si>
  <si>
    <t>RAZEM:</t>
  </si>
  <si>
    <t>Seminarium licencjackie</t>
  </si>
  <si>
    <t>razem</t>
  </si>
  <si>
    <t>razem :</t>
  </si>
  <si>
    <t>G. ŚCIEŻKI**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</si>
  <si>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</si>
  <si>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</si>
  <si>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</si>
  <si>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</si>
  <si>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</si>
  <si>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</si>
  <si>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</si>
  <si>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</si>
  <si>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</si>
  <si>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</si>
  <si>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</si>
  <si>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8.</t>
  </si>
  <si>
    <t>C1. WIEDZA O JĘZYKU I KOMUNIKACJI</t>
  </si>
  <si>
    <t>C2. WIEDZA O LITERATURZE I KULTURZE OBSZARU JĘZYKOWEGO</t>
  </si>
  <si>
    <t>Historia filozofii</t>
  </si>
  <si>
    <t>B2. PRAKTYCZNA NAUKA DRUGIEGO JĘZYKA OBCEGO</t>
  </si>
  <si>
    <t>Gramatyka kontrastywna niemiecko-polska</t>
  </si>
  <si>
    <t>Historia języka niemieckiego z elementami gramatyki historycznej</t>
  </si>
  <si>
    <t>Historia krajów niemieckiego obszaru językowego</t>
  </si>
  <si>
    <t>Pedagogika</t>
  </si>
  <si>
    <t>Psychologia</t>
  </si>
  <si>
    <t>Psycholingwistyka</t>
  </si>
  <si>
    <t>Emisja głosu</t>
  </si>
  <si>
    <t>9.</t>
  </si>
  <si>
    <t>10.</t>
  </si>
  <si>
    <t>11.</t>
  </si>
  <si>
    <t>ZO</t>
  </si>
  <si>
    <t>Wstęp do językoznawstwa</t>
  </si>
  <si>
    <t>Wstęp do literaturoznawstwa</t>
  </si>
  <si>
    <t xml:space="preserve">E. FAKULTETY </t>
  </si>
  <si>
    <t>Gramatyka dydaktyczna języka angielskiego: konwersatorium</t>
  </si>
  <si>
    <t>Zajęcia do wyboru:</t>
  </si>
  <si>
    <t>w</t>
  </si>
  <si>
    <t>ćw.</t>
  </si>
  <si>
    <t>semestr</t>
  </si>
  <si>
    <t>V</t>
  </si>
  <si>
    <t>VI</t>
  </si>
  <si>
    <t>s</t>
  </si>
  <si>
    <t>k</t>
  </si>
  <si>
    <t>V, VI</t>
  </si>
  <si>
    <t>Zajęcia specjalnościowe:</t>
  </si>
  <si>
    <t>I, II</t>
  </si>
  <si>
    <t>III, IV</t>
  </si>
  <si>
    <t>IV</t>
  </si>
  <si>
    <t>III, IV, V</t>
  </si>
  <si>
    <t>Suma poszczególnych typów zajęć:</t>
  </si>
  <si>
    <t>ŁĄCZNA LICZBA GODZIN</t>
  </si>
  <si>
    <t>Zajęcia do wyboru: SUMA CAŁKOWITA</t>
  </si>
  <si>
    <t>Zajęcia do wyboru</t>
  </si>
  <si>
    <t xml:space="preserve">Zajęcia do wyboru stanowią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</si>
  <si>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</si>
  <si>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</si>
  <si>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</si>
  <si>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</si>
  <si>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</si>
  <si>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</si>
  <si>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</si>
  <si>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</si>
  <si>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</si>
  <si>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</si>
  <si>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</si>
  <si>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</si>
  <si>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</si>
  <si>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</si>
  <si>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</si>
  <si>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</si>
  <si>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</si>
  <si>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</si>
  <si>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</si>
  <si>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</si>
  <si>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</si>
  <si>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Gramatyka dydaktyczna języka angielskiego: ćwiczenia</t>
  </si>
  <si>
    <t>III</t>
  </si>
  <si>
    <t>Historia literatury niemieckiej - ćw. Do wyboru</t>
  </si>
  <si>
    <t>Kontakty literackie polsko-niemieckie/ Pragmalingwistyka</t>
  </si>
  <si>
    <t>Interkulturowość w kulturze i literaturze / Interkulturowość w języku i komunikacji</t>
  </si>
  <si>
    <t>Przekład tekstów literackich</t>
  </si>
  <si>
    <t>Praktyczna nauka języka angielskiego</t>
  </si>
  <si>
    <t>1,2,3,4,5,6</t>
  </si>
  <si>
    <t xml:space="preserve"> Słowotwórstwo/ Składnia strukturalna</t>
  </si>
  <si>
    <t>Praktyka pedagogiczna: język niemiecki (120 godzin, sem. III i IV)</t>
  </si>
  <si>
    <t>Praktyka pedagogiczna: język angielski (60 godzin, sem. V i VI)</t>
  </si>
  <si>
    <t>Podstawy dydaktyki</t>
  </si>
  <si>
    <t>2,3,4</t>
  </si>
  <si>
    <t>Pisanie i konwersacja</t>
  </si>
  <si>
    <t>Leksyka</t>
  </si>
  <si>
    <t>Fonetyka</t>
  </si>
  <si>
    <t>Czytanie i rozumienie ze słuchu</t>
  </si>
  <si>
    <t>Język niemieckiej gospodarki I</t>
  </si>
  <si>
    <t>forma zal. po semestrze</t>
  </si>
  <si>
    <t>Gramatyka opisowa języka niemieckiego</t>
  </si>
  <si>
    <t>Historia literatury niemieckiej I</t>
  </si>
  <si>
    <t>Wiedza o krajach i kulturze krajów niemieckiego obszaru językowego</t>
  </si>
  <si>
    <t>Przedmiot *</t>
  </si>
  <si>
    <t xml:space="preserve">Wychowanie fizyczne </t>
  </si>
  <si>
    <t>Język niemieckiej gospodarki / Język mass mediów.</t>
  </si>
  <si>
    <t>procent planu</t>
  </si>
  <si>
    <t>ŁĄCZNA LICZBA ECTS</t>
  </si>
  <si>
    <t>PLAN STUDIÓW STACJONARNYCH PIERWSZEGO STOPNIA</t>
  </si>
  <si>
    <t>WYDZIAŁ: FILOLOGICZNY</t>
  </si>
  <si>
    <t>KIERUNEK: FILOLOGIA GERMAŃSKA</t>
  </si>
  <si>
    <t>SPECJALNOŚĆ: NAUCZYCIELSKA</t>
  </si>
  <si>
    <t>Wychowanie fizyczne</t>
  </si>
  <si>
    <t>5, 6</t>
  </si>
  <si>
    <t>2, 4, 6</t>
  </si>
  <si>
    <t>1, 2, 3, 4, 5, 6</t>
  </si>
  <si>
    <t>Słowotwórstwo</t>
  </si>
  <si>
    <t>Składnia strukturalna</t>
  </si>
  <si>
    <t>Interkulturowość w literaturze i kulturze</t>
  </si>
  <si>
    <t>Interkulturowość w języku i komunikacji</t>
  </si>
  <si>
    <t>Metodyka nauczania języka angielskiego</t>
  </si>
  <si>
    <t>Kontakty literackie polsko-niemieckie</t>
  </si>
  <si>
    <t>Pragmalingwistyka</t>
  </si>
  <si>
    <t>D. DWUPRZEDMIOTOWA SPECJALNOŚĆ NAUCZYCIELSKA Z JĘZYKIEM ANGIELSKIM****</t>
  </si>
  <si>
    <t xml:space="preserve">Metodyka nauczania języka niemieckiego </t>
  </si>
  <si>
    <t xml:space="preserve">Język niemieckiej gospodarki II </t>
  </si>
  <si>
    <t>Język mass mediów</t>
  </si>
  <si>
    <r>
      <t xml:space="preserve">Gramatyka </t>
    </r>
    <r>
      <rPr>
        <sz val="11"/>
        <rFont val="Calibri"/>
        <family val="2"/>
      </rPr>
      <t>praktyczna</t>
    </r>
  </si>
  <si>
    <r>
      <t>1,2,</t>
    </r>
    <r>
      <rPr>
        <sz val="11"/>
        <rFont val="Calibri"/>
        <family val="2"/>
      </rPr>
      <t>4</t>
    </r>
  </si>
  <si>
    <t>OD R. AK. 2015/2016</t>
  </si>
  <si>
    <t>Wykład wydziałowy/ ogólnouczelniany</t>
  </si>
  <si>
    <r>
      <t>Praktyczna nauka języka niemieckiego</t>
    </r>
    <r>
      <rPr>
        <vertAlign val="superscript"/>
        <sz val="11"/>
        <rFont val="Calibri"/>
        <family val="2"/>
      </rPr>
      <t>1)</t>
    </r>
  </si>
  <si>
    <r>
      <t xml:space="preserve">Historia literatury niemieckiej II </t>
    </r>
    <r>
      <rPr>
        <i/>
        <vertAlign val="superscript"/>
        <sz val="11"/>
        <rFont val="Calibri"/>
        <family val="2"/>
      </rPr>
      <t>3)</t>
    </r>
  </si>
  <si>
    <t>Kursywą oznaczono przedmioty do wyboru.</t>
  </si>
  <si>
    <r>
      <rPr>
        <b/>
        <vertAlign val="superscript"/>
        <sz val="12"/>
        <rFont val="Calibri"/>
        <family val="2"/>
      </rPr>
      <t>1)</t>
    </r>
    <r>
      <rPr>
        <b/>
        <sz val="12"/>
        <rFont val="Calibri"/>
        <family val="2"/>
      </rPr>
      <t xml:space="preserve"> podział praktycznej nauki języka niemieckiego</t>
    </r>
  </si>
  <si>
    <r>
      <t>2,4,6</t>
    </r>
    <r>
      <rPr>
        <vertAlign val="superscript"/>
        <sz val="11"/>
        <rFont val="Calibri"/>
        <family val="2"/>
      </rPr>
      <t>2)</t>
    </r>
  </si>
  <si>
    <r>
      <t>2,4</t>
    </r>
    <r>
      <rPr>
        <vertAlign val="superscript"/>
        <sz val="11"/>
        <rFont val="Calibri"/>
        <family val="2"/>
      </rPr>
      <t>2)</t>
    </r>
  </si>
  <si>
    <r>
      <t>2</t>
    </r>
    <r>
      <rPr>
        <vertAlign val="superscript"/>
        <sz val="11"/>
        <rFont val="Calibri"/>
        <family val="2"/>
      </rPr>
      <t>2)</t>
    </r>
  </si>
  <si>
    <r>
      <t>6</t>
    </r>
    <r>
      <rPr>
        <vertAlign val="superscript"/>
        <sz val="11"/>
        <rFont val="Calibri"/>
        <family val="2"/>
      </rPr>
      <t>2)</t>
    </r>
  </si>
  <si>
    <r>
      <rPr>
        <b/>
        <vertAlign val="superscript"/>
        <sz val="12"/>
        <rFont val="Calibri"/>
        <family val="2"/>
      </rPr>
      <t>3)</t>
    </r>
    <r>
      <rPr>
        <b/>
        <sz val="12"/>
        <rFont val="Calibri"/>
        <family val="2"/>
      </rPr>
      <t xml:space="preserve"> Studenci dokonują wyboru lektur i zagadnień z propozycji przedstawionych w sylabusie (Treści programowe - Problematyka ćwiczeń - Semestr 5).</t>
    </r>
  </si>
  <si>
    <t>W trakcie I roku studenci zobowiązani są do zaliczenia szkolenia z zakresu BHP oraz ochrony własności intelektualnej. Seminarium obejmuje napisanie pracy dyplomowej.</t>
  </si>
  <si>
    <r>
      <rPr>
        <b/>
        <vertAlign val="superscript"/>
        <sz val="12"/>
        <rFont val="Calibri"/>
        <family val="2"/>
      </rPr>
      <t>2)</t>
    </r>
    <r>
      <rPr>
        <b/>
        <sz val="12"/>
        <rFont val="Calibri"/>
        <family val="2"/>
      </rPr>
      <t xml:space="preserve"> zaliczenie przedmiotu PNJN w poszczególnych semestrzach obejmuje zaliczenie wszystkich wymaganych komponentów; egzaminy po 2,4,6 semestrze obejmują wszystkie komponenty prowadzone w danym roku akademickim, za wyjątkiem fonetyki, która nie stanowi części składowej egzaminu </t>
    </r>
  </si>
  <si>
    <t>Praktyka ogólnopedagogiczna (30 godzin, sem. II)</t>
  </si>
  <si>
    <t>Wykład wydziałowy / ogólnouczelniany</t>
  </si>
  <si>
    <t>PROGRAM STUDIÓW STACJONARNYCH PIERWSZEGO STOPNIA 2015-2018</t>
  </si>
  <si>
    <t>I</t>
  </si>
  <si>
    <t>II</t>
  </si>
  <si>
    <t>Metodyka nauczania języka niemieckiego: ćwiczenia</t>
  </si>
  <si>
    <t>Metodyka nauczania języka angielskiego: ćwiczenia</t>
  </si>
  <si>
    <t>Praktyka ogólnopedagogiczna (30 godz.)</t>
  </si>
  <si>
    <t>Praktyka pedagogiczna: język niemiecki (120 godzin)</t>
  </si>
  <si>
    <t>Praktyka pedagogiczna: język angielski (60 godzin)</t>
  </si>
  <si>
    <t>Kultura języka polskiego</t>
  </si>
  <si>
    <t>33.</t>
  </si>
  <si>
    <t xml:space="preserve">Plan studiów zatwierdzony przez Radę Wydziału 17 września 2015 roku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</si>
</sst>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0"/>
      <name val="Times New Roman"/>
      <family val="1"/>
    </font>
    <font>
      <vertAlign val="superscript"/>
      <sz val="11"/>
      <name val="Calibri"/>
      <family val="2"/>
    </font>
    <font>
      <i/>
      <vertAlign val="superscript"/>
      <sz val="11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3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.25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62" fillId="0" borderId="0" xfId="0" applyFont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5" fillId="4" borderId="17" xfId="0" applyFont="1" applyFill="1" applyBorder="1" applyAlignment="1">
      <alignment horizontal="right"/>
    </xf>
    <xf numFmtId="0" fontId="55" fillId="4" borderId="17" xfId="0" applyFont="1" applyFill="1" applyBorder="1" applyAlignment="1">
      <alignment horizontal="left"/>
    </xf>
    <xf numFmtId="0" fontId="55" fillId="4" borderId="17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1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32" fillId="4" borderId="22" xfId="0" applyFont="1" applyFill="1" applyBorder="1" applyAlignment="1">
      <alignment vertical="center" wrapText="1"/>
    </xf>
    <xf numFmtId="0" fontId="32" fillId="4" borderId="10" xfId="0" applyFont="1" applyFill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32" fillId="4" borderId="19" xfId="0" applyFont="1" applyFill="1" applyBorder="1" applyAlignment="1">
      <alignment vertical="center" wrapText="1"/>
    </xf>
    <xf numFmtId="0" fontId="32" fillId="4" borderId="20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4" fillId="0" borderId="0" xfId="0" applyFont="1" applyAlignment="1">
      <alignment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35" fillId="0" borderId="21" xfId="0" applyFont="1" applyBorder="1" applyAlignment="1">
      <alignment horizontal="center"/>
    </xf>
    <xf numFmtId="0" fontId="35" fillId="35" borderId="10" xfId="0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6" fillId="0" borderId="22" xfId="0" applyFont="1" applyBorder="1" applyAlignment="1">
      <alignment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52" applyFont="1" applyAlignment="1">
      <alignment horizontal="left" vertical="center"/>
      <protection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35" borderId="23" xfId="0" applyFont="1" applyFill="1" applyBorder="1" applyAlignment="1">
      <alignment horizontal="center" vertical="center" wrapText="1"/>
    </xf>
    <xf numFmtId="0" fontId="35" fillId="36" borderId="23" xfId="0" applyFont="1" applyFill="1" applyBorder="1" applyAlignment="1">
      <alignment horizontal="center" vertical="center" wrapText="1"/>
    </xf>
    <xf numFmtId="0" fontId="35" fillId="37" borderId="23" xfId="0" applyFont="1" applyFill="1" applyBorder="1" applyAlignment="1">
      <alignment horizontal="center" vertical="center" wrapText="1"/>
    </xf>
    <xf numFmtId="0" fontId="35" fillId="38" borderId="2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28" fillId="0" borderId="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35" fillId="34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5" fillId="38" borderId="21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6" borderId="21" xfId="0" applyFont="1" applyFill="1" applyBorder="1" applyAlignment="1">
      <alignment horizontal="center" vertical="center" wrapText="1"/>
    </xf>
    <xf numFmtId="0" fontId="35" fillId="37" borderId="21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/>
    </xf>
    <xf numFmtId="0" fontId="36" fillId="0" borderId="19" xfId="0" applyFont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36" fillId="39" borderId="10" xfId="0" applyFont="1" applyFill="1" applyBorder="1" applyAlignment="1">
      <alignment vertical="center"/>
    </xf>
    <xf numFmtId="0" fontId="2" fillId="39" borderId="1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5" fillId="0" borderId="24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33" borderId="24" xfId="0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35" fillId="33" borderId="2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5" fillId="2" borderId="24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2" fillId="33" borderId="2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5" fillId="38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5" fillId="35" borderId="24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5" borderId="22" xfId="0" applyFont="1" applyFill="1" applyBorder="1" applyAlignment="1">
      <alignment horizontal="center" vertical="center" wrapText="1"/>
    </xf>
    <xf numFmtId="0" fontId="35" fillId="36" borderId="24" xfId="0" applyFont="1" applyFill="1" applyBorder="1" applyAlignment="1">
      <alignment horizontal="center" vertical="center" wrapText="1"/>
    </xf>
    <xf numFmtId="0" fontId="35" fillId="36" borderId="21" xfId="0" applyFont="1" applyFill="1" applyBorder="1" applyAlignment="1">
      <alignment horizontal="center" vertical="center" wrapText="1"/>
    </xf>
    <xf numFmtId="0" fontId="35" fillId="36" borderId="22" xfId="0" applyFont="1" applyFill="1" applyBorder="1" applyAlignment="1">
      <alignment horizontal="center" vertical="center" wrapText="1"/>
    </xf>
    <xf numFmtId="0" fontId="35" fillId="37" borderId="24" xfId="0" applyFont="1" applyFill="1" applyBorder="1" applyAlignment="1">
      <alignment horizontal="center" vertical="center" wrapText="1"/>
    </xf>
    <xf numFmtId="0" fontId="35" fillId="37" borderId="21" xfId="0" applyFont="1" applyFill="1" applyBorder="1" applyAlignment="1">
      <alignment horizontal="center" vertical="center" wrapText="1"/>
    </xf>
    <xf numFmtId="0" fontId="35" fillId="37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5" fillId="38" borderId="24" xfId="0" applyFont="1" applyFill="1" applyBorder="1" applyAlignment="1">
      <alignment horizontal="center" vertical="center" wrapText="1"/>
    </xf>
    <xf numFmtId="0" fontId="35" fillId="38" borderId="21" xfId="0" applyFont="1" applyFill="1" applyBorder="1" applyAlignment="1">
      <alignment horizontal="center" vertical="center" wrapText="1"/>
    </xf>
    <xf numFmtId="0" fontId="35" fillId="38" borderId="22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/>
    </xf>
    <xf numFmtId="0" fontId="35" fillId="33" borderId="28" xfId="0" applyFont="1" applyFill="1" applyBorder="1" applyAlignment="1">
      <alignment/>
    </xf>
    <xf numFmtId="0" fontId="35" fillId="36" borderId="10" xfId="0" applyFont="1" applyFill="1" applyBorder="1" applyAlignment="1">
      <alignment horizontal="center" vertical="center" wrapText="1"/>
    </xf>
    <xf numFmtId="0" fontId="35" fillId="34" borderId="24" xfId="0" applyFont="1" applyFill="1" applyBorder="1" applyAlignment="1">
      <alignment horizontal="center" vertical="center" wrapText="1"/>
    </xf>
    <xf numFmtId="0" fontId="35" fillId="34" borderId="21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55" fillId="4" borderId="17" xfId="0" applyNumberFormat="1" applyFont="1" applyFill="1" applyBorder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/>
    </xf>
    <xf numFmtId="0" fontId="55" fillId="0" borderId="10" xfId="0" applyFont="1" applyBorder="1" applyAlignment="1">
      <alignment horizontal="center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40" fillId="4" borderId="16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tabSelected="1" zoomScale="70" zoomScaleNormal="70" zoomScaleSheetLayoutView="100" workbookViewId="0" topLeftCell="A1">
      <pane xSplit="2" ySplit="9" topLeftCell="C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F72" sqref="AF72:AJ73"/>
    </sheetView>
  </sheetViews>
  <sheetFormatPr defaultColWidth="9.140625" defaultRowHeight="15"/>
  <cols>
    <col min="1" max="1" width="3.140625" style="43" customWidth="1"/>
    <col min="2" max="2" width="29.28125" style="5" customWidth="1"/>
    <col min="3" max="3" width="4.8515625" style="73" customWidth="1"/>
    <col min="4" max="4" width="6.57421875" style="73" customWidth="1"/>
    <col min="5" max="5" width="5.8515625" style="73" customWidth="1"/>
    <col min="6" max="6" width="4.8515625" style="73" customWidth="1"/>
    <col min="7" max="7" width="5.140625" style="73" customWidth="1"/>
    <col min="8" max="8" width="5.421875" style="73" customWidth="1"/>
    <col min="9" max="9" width="6.00390625" style="73" customWidth="1"/>
    <col min="10" max="10" width="4.57421875" style="73" customWidth="1"/>
    <col min="11" max="11" width="4.7109375" style="73" customWidth="1"/>
    <col min="12" max="12" width="5.140625" style="73" customWidth="1"/>
    <col min="13" max="13" width="4.8515625" style="73" customWidth="1"/>
    <col min="14" max="14" width="5.7109375" style="73" customWidth="1"/>
    <col min="15" max="16" width="4.57421875" style="73" customWidth="1"/>
    <col min="17" max="17" width="5.28125" style="73" customWidth="1"/>
    <col min="18" max="18" width="4.8515625" style="73" customWidth="1"/>
    <col min="19" max="19" width="5.57421875" style="73" customWidth="1"/>
    <col min="20" max="21" width="4.8515625" style="73" customWidth="1"/>
    <col min="22" max="22" width="6.28125" style="73" customWidth="1"/>
    <col min="23" max="23" width="5.140625" style="73" customWidth="1"/>
    <col min="24" max="24" width="5.28125" style="73" customWidth="1"/>
    <col min="25" max="25" width="5.00390625" style="73" customWidth="1"/>
    <col min="26" max="28" width="4.8515625" style="73" customWidth="1"/>
    <col min="29" max="29" width="5.57421875" style="73" customWidth="1"/>
    <col min="30" max="30" width="4.8515625" style="73" customWidth="1"/>
    <col min="31" max="31" width="4.7109375" style="73" customWidth="1"/>
    <col min="32" max="32" width="5.28125" style="73" customWidth="1"/>
    <col min="33" max="33" width="4.8515625" style="73" customWidth="1"/>
    <col min="34" max="34" width="5.7109375" style="73" customWidth="1"/>
    <col min="35" max="35" width="5.140625" style="73" customWidth="1"/>
    <col min="36" max="36" width="4.8515625" style="73" customWidth="1"/>
    <col min="37" max="37" width="7.140625" style="73" customWidth="1"/>
    <col min="38" max="38" width="8.57421875" style="73" customWidth="1"/>
    <col min="39" max="39" width="5.7109375" style="73" customWidth="1"/>
    <col min="40" max="40" width="8.8515625" style="43" customWidth="1"/>
    <col min="41" max="16384" width="9.140625" style="74" customWidth="1"/>
  </cols>
  <sheetData>
    <row r="1" spans="1:40" s="70" customFormat="1" ht="21" customHeight="1">
      <c r="A1" s="162" t="s">
        <v>127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43"/>
    </row>
    <row r="2" spans="1:40" s="70" customFormat="1" ht="21" customHeight="1">
      <c r="A2" s="71"/>
      <c r="B2" s="162" t="s">
        <v>148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43"/>
    </row>
    <row r="3" spans="2:40" s="44" customFormat="1" ht="18.75" customHeight="1">
      <c r="B3" s="151" t="s">
        <v>128</v>
      </c>
      <c r="C3" s="151"/>
      <c r="D3" s="49"/>
      <c r="E3" s="49"/>
      <c r="F3" s="49"/>
      <c r="G3" s="49"/>
      <c r="H3" s="49"/>
      <c r="I3" s="49"/>
      <c r="J3" s="49"/>
      <c r="K3" s="49"/>
      <c r="L3" s="49"/>
      <c r="M3" s="49"/>
      <c r="N3" s="72" t="s">
        <v>173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3"/>
    </row>
    <row r="4" spans="2:40" s="44" customFormat="1" ht="21.75" customHeight="1">
      <c r="B4" s="151" t="s">
        <v>129</v>
      </c>
      <c r="C4" s="151"/>
      <c r="D4" s="151"/>
      <c r="E4" s="151"/>
      <c r="F4" s="151"/>
      <c r="G4" s="50"/>
      <c r="H4" s="151" t="s">
        <v>130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51"/>
      <c r="U4" s="50"/>
      <c r="V4" s="50"/>
      <c r="W4" s="50"/>
      <c r="X4" s="50"/>
      <c r="Y4" s="50"/>
      <c r="Z4" s="49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43"/>
    </row>
    <row r="5" ht="6.75" customHeight="1" thickBot="1"/>
    <row r="6" spans="1:40" ht="14.25">
      <c r="A6" s="174"/>
      <c r="B6" s="175"/>
      <c r="C6" s="175"/>
      <c r="D6" s="175"/>
      <c r="E6" s="175"/>
      <c r="F6" s="176"/>
      <c r="G6" s="171" t="s">
        <v>3</v>
      </c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3"/>
      <c r="AN6" s="74"/>
    </row>
    <row r="7" spans="1:39" ht="17.25" customHeight="1">
      <c r="A7" s="211" t="s">
        <v>0</v>
      </c>
      <c r="B7" s="200" t="s">
        <v>122</v>
      </c>
      <c r="C7" s="197" t="s">
        <v>1</v>
      </c>
      <c r="D7" s="188" t="s">
        <v>118</v>
      </c>
      <c r="E7" s="189"/>
      <c r="F7" s="190"/>
      <c r="G7" s="161" t="s">
        <v>5</v>
      </c>
      <c r="H7" s="161"/>
      <c r="I7" s="161"/>
      <c r="J7" s="161"/>
      <c r="K7" s="161"/>
      <c r="L7" s="161"/>
      <c r="M7" s="161"/>
      <c r="N7" s="161"/>
      <c r="O7" s="161"/>
      <c r="P7" s="161"/>
      <c r="Q7" s="205" t="s">
        <v>6</v>
      </c>
      <c r="R7" s="205"/>
      <c r="S7" s="205"/>
      <c r="T7" s="205"/>
      <c r="U7" s="205"/>
      <c r="V7" s="205"/>
      <c r="W7" s="205"/>
      <c r="X7" s="205"/>
      <c r="Y7" s="205"/>
      <c r="Z7" s="205"/>
      <c r="AA7" s="177" t="s">
        <v>7</v>
      </c>
      <c r="AB7" s="177"/>
      <c r="AC7" s="177"/>
      <c r="AD7" s="177"/>
      <c r="AE7" s="177"/>
      <c r="AF7" s="177"/>
      <c r="AG7" s="177"/>
      <c r="AH7" s="177"/>
      <c r="AI7" s="177"/>
      <c r="AJ7" s="177"/>
      <c r="AK7" s="197" t="s">
        <v>8</v>
      </c>
      <c r="AL7" s="197" t="s">
        <v>9</v>
      </c>
      <c r="AM7" s="132"/>
    </row>
    <row r="8" spans="1:40" s="76" customFormat="1" ht="17.25" customHeight="1">
      <c r="A8" s="211"/>
      <c r="B8" s="200"/>
      <c r="C8" s="198"/>
      <c r="D8" s="191"/>
      <c r="E8" s="192"/>
      <c r="F8" s="193"/>
      <c r="G8" s="206" t="s">
        <v>29</v>
      </c>
      <c r="H8" s="207"/>
      <c r="I8" s="207"/>
      <c r="J8" s="207"/>
      <c r="K8" s="208"/>
      <c r="L8" s="163" t="s">
        <v>30</v>
      </c>
      <c r="M8" s="164"/>
      <c r="N8" s="164"/>
      <c r="O8" s="164"/>
      <c r="P8" s="165"/>
      <c r="Q8" s="179" t="s">
        <v>31</v>
      </c>
      <c r="R8" s="180"/>
      <c r="S8" s="180"/>
      <c r="T8" s="180"/>
      <c r="U8" s="181"/>
      <c r="V8" s="182" t="s">
        <v>32</v>
      </c>
      <c r="W8" s="183"/>
      <c r="X8" s="183"/>
      <c r="Y8" s="183"/>
      <c r="Z8" s="184"/>
      <c r="AA8" s="185" t="s">
        <v>33</v>
      </c>
      <c r="AB8" s="186"/>
      <c r="AC8" s="186"/>
      <c r="AD8" s="186"/>
      <c r="AE8" s="187"/>
      <c r="AF8" s="194" t="s">
        <v>34</v>
      </c>
      <c r="AG8" s="195"/>
      <c r="AH8" s="195"/>
      <c r="AI8" s="195"/>
      <c r="AJ8" s="196"/>
      <c r="AK8" s="198"/>
      <c r="AL8" s="198"/>
      <c r="AM8" s="209"/>
      <c r="AN8" s="75"/>
    </row>
    <row r="9" spans="1:40" s="76" customFormat="1" ht="15.75" customHeight="1" thickBot="1">
      <c r="A9" s="212"/>
      <c r="B9" s="201"/>
      <c r="C9" s="199"/>
      <c r="D9" s="77" t="s">
        <v>2</v>
      </c>
      <c r="E9" s="77" t="s">
        <v>55</v>
      </c>
      <c r="F9" s="77" t="s">
        <v>35</v>
      </c>
      <c r="G9" s="78" t="s">
        <v>10</v>
      </c>
      <c r="H9" s="78" t="s">
        <v>11</v>
      </c>
      <c r="I9" s="78" t="s">
        <v>12</v>
      </c>
      <c r="J9" s="78" t="s">
        <v>13</v>
      </c>
      <c r="K9" s="78" t="s">
        <v>14</v>
      </c>
      <c r="L9" s="79" t="s">
        <v>10</v>
      </c>
      <c r="M9" s="79" t="s">
        <v>11</v>
      </c>
      <c r="N9" s="79" t="s">
        <v>12</v>
      </c>
      <c r="O9" s="79" t="s">
        <v>13</v>
      </c>
      <c r="P9" s="79" t="s">
        <v>14</v>
      </c>
      <c r="Q9" s="80" t="s">
        <v>10</v>
      </c>
      <c r="R9" s="80" t="s">
        <v>11</v>
      </c>
      <c r="S9" s="80" t="s">
        <v>12</v>
      </c>
      <c r="T9" s="80" t="s">
        <v>13</v>
      </c>
      <c r="U9" s="80" t="s">
        <v>14</v>
      </c>
      <c r="V9" s="81" t="s">
        <v>10</v>
      </c>
      <c r="W9" s="81" t="s">
        <v>11</v>
      </c>
      <c r="X9" s="81" t="s">
        <v>12</v>
      </c>
      <c r="Y9" s="81" t="s">
        <v>13</v>
      </c>
      <c r="Z9" s="81" t="s">
        <v>14</v>
      </c>
      <c r="AA9" s="82" t="s">
        <v>10</v>
      </c>
      <c r="AB9" s="82" t="s">
        <v>11</v>
      </c>
      <c r="AC9" s="82" t="s">
        <v>12</v>
      </c>
      <c r="AD9" s="82" t="s">
        <v>13</v>
      </c>
      <c r="AE9" s="82" t="s">
        <v>14</v>
      </c>
      <c r="AF9" s="83" t="s">
        <v>10</v>
      </c>
      <c r="AG9" s="83" t="s">
        <v>11</v>
      </c>
      <c r="AH9" s="83" t="s">
        <v>12</v>
      </c>
      <c r="AI9" s="83" t="s">
        <v>13</v>
      </c>
      <c r="AJ9" s="83" t="s">
        <v>14</v>
      </c>
      <c r="AK9" s="199"/>
      <c r="AL9" s="199"/>
      <c r="AM9" s="210"/>
      <c r="AN9" s="75"/>
    </row>
    <row r="10" spans="1:40" s="76" customFormat="1" ht="15.75" customHeight="1">
      <c r="A10" s="84"/>
      <c r="B10" s="53"/>
      <c r="C10" s="53"/>
      <c r="D10" s="202" t="s">
        <v>17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4"/>
      <c r="AN10" s="75"/>
    </row>
    <row r="11" spans="1:39" s="36" customFormat="1" ht="16.5" customHeight="1">
      <c r="A11" s="54" t="s">
        <v>18</v>
      </c>
      <c r="B11" s="55" t="s">
        <v>43</v>
      </c>
      <c r="C11" s="42"/>
      <c r="D11" s="101">
        <v>3</v>
      </c>
      <c r="E11" s="101"/>
      <c r="F11" s="101"/>
      <c r="G11" s="109"/>
      <c r="H11" s="109"/>
      <c r="I11" s="109"/>
      <c r="J11" s="109"/>
      <c r="K11" s="109"/>
      <c r="L11" s="108"/>
      <c r="M11" s="108"/>
      <c r="N11" s="108"/>
      <c r="O11" s="108"/>
      <c r="P11" s="108"/>
      <c r="Q11" s="107">
        <v>30</v>
      </c>
      <c r="R11" s="107"/>
      <c r="S11" s="107"/>
      <c r="T11" s="107"/>
      <c r="U11" s="107">
        <v>3</v>
      </c>
      <c r="V11" s="104"/>
      <c r="W11" s="104"/>
      <c r="X11" s="104"/>
      <c r="Y11" s="104"/>
      <c r="Z11" s="104"/>
      <c r="AA11" s="105"/>
      <c r="AB11" s="105"/>
      <c r="AC11" s="105"/>
      <c r="AD11" s="105"/>
      <c r="AE11" s="105"/>
      <c r="AF11" s="102"/>
      <c r="AG11" s="102"/>
      <c r="AH11" s="102"/>
      <c r="AI11" s="102"/>
      <c r="AJ11" s="102"/>
      <c r="AK11" s="101">
        <f>G11+H11+I11+J11+L11+M11+O11+N11+Q11+R11+S11+T11+V11+W11+X11+Y11+AA11+AB11+AC11+AD11+AF11+AG11+AH11+AI11</f>
        <v>30</v>
      </c>
      <c r="AL11" s="101">
        <f>K11+P11+U11+Z11+AE11+AJ11</f>
        <v>3</v>
      </c>
      <c r="AM11" s="101"/>
    </row>
    <row r="12" spans="1:39" s="36" customFormat="1" ht="16.5" customHeight="1">
      <c r="A12" s="146" t="s">
        <v>19</v>
      </c>
      <c r="B12" s="148" t="s">
        <v>23</v>
      </c>
      <c r="C12" s="42"/>
      <c r="D12" s="42"/>
      <c r="E12" s="132">
        <v>1</v>
      </c>
      <c r="F12" s="42"/>
      <c r="G12" s="56">
        <v>10</v>
      </c>
      <c r="H12" s="56"/>
      <c r="I12" s="56"/>
      <c r="J12" s="56"/>
      <c r="K12" s="56">
        <v>1</v>
      </c>
      <c r="L12" s="57"/>
      <c r="M12" s="57"/>
      <c r="N12" s="57"/>
      <c r="O12" s="57"/>
      <c r="P12" s="57"/>
      <c r="Q12" s="58"/>
      <c r="R12" s="58"/>
      <c r="S12" s="58"/>
      <c r="T12" s="58"/>
      <c r="U12" s="58"/>
      <c r="V12" s="59"/>
      <c r="W12" s="59"/>
      <c r="X12" s="59"/>
      <c r="Y12" s="59"/>
      <c r="Z12" s="59"/>
      <c r="AA12" s="60"/>
      <c r="AB12" s="60"/>
      <c r="AC12" s="60"/>
      <c r="AD12" s="60"/>
      <c r="AE12" s="60"/>
      <c r="AF12" s="61"/>
      <c r="AG12" s="61"/>
      <c r="AH12" s="61"/>
      <c r="AI12" s="61"/>
      <c r="AJ12" s="61"/>
      <c r="AK12" s="132">
        <f>G13+H13+I13+J13+L13+M13+O13+N13+Q13+R13+S13+T13+V13+W13+X13+Y13+AA13+AB13+AC13+AD13+AF13+AG13+AH13+AI13+G12+H12+I12+J12+L12+M12+O12+N12+Q12+R12+S12+T12+V12+W12+X12+Y12+AA12+AB12+AC12+AD12+AF12+AG12+AH12+AI12</f>
        <v>30</v>
      </c>
      <c r="AL12" s="132">
        <f>K13+P13+U13+Z13+AE13+AJ13+K12+P12+U12+Z12+AE12+AJ12</f>
        <v>2</v>
      </c>
      <c r="AM12" s="42"/>
    </row>
    <row r="13" spans="1:39" s="36" customFormat="1" ht="16.5" customHeight="1">
      <c r="A13" s="147"/>
      <c r="B13" s="149"/>
      <c r="C13" s="42"/>
      <c r="D13" s="42"/>
      <c r="E13" s="133"/>
      <c r="F13" s="42"/>
      <c r="G13" s="56"/>
      <c r="H13" s="56"/>
      <c r="I13" s="56">
        <v>20</v>
      </c>
      <c r="J13" s="56"/>
      <c r="K13" s="56">
        <v>1</v>
      </c>
      <c r="L13" s="57"/>
      <c r="M13" s="57"/>
      <c r="N13" s="57"/>
      <c r="O13" s="57"/>
      <c r="P13" s="57"/>
      <c r="Q13" s="58"/>
      <c r="R13" s="58"/>
      <c r="S13" s="58"/>
      <c r="T13" s="58"/>
      <c r="U13" s="58"/>
      <c r="V13" s="59"/>
      <c r="W13" s="59"/>
      <c r="X13" s="59"/>
      <c r="Y13" s="59"/>
      <c r="Z13" s="59"/>
      <c r="AA13" s="60"/>
      <c r="AB13" s="60"/>
      <c r="AC13" s="60"/>
      <c r="AD13" s="60"/>
      <c r="AE13" s="60"/>
      <c r="AF13" s="61"/>
      <c r="AG13" s="61"/>
      <c r="AH13" s="61"/>
      <c r="AI13" s="61"/>
      <c r="AJ13" s="61"/>
      <c r="AK13" s="133"/>
      <c r="AL13" s="133"/>
      <c r="AM13" s="42"/>
    </row>
    <row r="14" spans="1:39" s="36" customFormat="1" ht="16.5" customHeight="1">
      <c r="A14" s="54" t="s">
        <v>20</v>
      </c>
      <c r="B14" s="62" t="s">
        <v>22</v>
      </c>
      <c r="C14" s="42"/>
      <c r="D14" s="42"/>
      <c r="E14" s="42">
        <v>4</v>
      </c>
      <c r="F14" s="42"/>
      <c r="G14" s="56"/>
      <c r="H14" s="56"/>
      <c r="I14" s="56"/>
      <c r="J14" s="56"/>
      <c r="K14" s="56"/>
      <c r="L14" s="57"/>
      <c r="M14" s="57"/>
      <c r="N14" s="57"/>
      <c r="O14" s="57"/>
      <c r="P14" s="57"/>
      <c r="Q14" s="58"/>
      <c r="R14" s="58"/>
      <c r="S14" s="58"/>
      <c r="T14" s="58"/>
      <c r="U14" s="58"/>
      <c r="V14" s="59"/>
      <c r="W14" s="59"/>
      <c r="X14" s="59">
        <v>30</v>
      </c>
      <c r="Y14" s="59"/>
      <c r="Z14" s="59">
        <v>2</v>
      </c>
      <c r="AA14" s="60"/>
      <c r="AB14" s="60"/>
      <c r="AC14" s="60"/>
      <c r="AD14" s="60"/>
      <c r="AE14" s="60"/>
      <c r="AF14" s="61"/>
      <c r="AG14" s="61"/>
      <c r="AH14" s="61"/>
      <c r="AI14" s="61"/>
      <c r="AJ14" s="61"/>
      <c r="AK14" s="42">
        <f>G14+H14+I14+J14+L14+M14+O14+N14+Q14+R14+S14+T14+V14+W14+X14+Y14+AA14+AB14+AC14+AD14+AF14+AG14+AH14+AI14</f>
        <v>30</v>
      </c>
      <c r="AL14" s="42">
        <f>K14+P14+U14+Z14+AE14+AJ14</f>
        <v>2</v>
      </c>
      <c r="AM14" s="42"/>
    </row>
    <row r="15" spans="1:39" s="36" customFormat="1" ht="16.5" customHeight="1">
      <c r="A15" s="54" t="s">
        <v>21</v>
      </c>
      <c r="B15" s="63" t="s">
        <v>131</v>
      </c>
      <c r="C15" s="42"/>
      <c r="D15" s="42"/>
      <c r="E15" s="42"/>
      <c r="F15" s="42">
        <v>3</v>
      </c>
      <c r="G15" s="56"/>
      <c r="H15" s="56"/>
      <c r="I15" s="56"/>
      <c r="J15" s="56"/>
      <c r="K15" s="56"/>
      <c r="L15" s="57"/>
      <c r="M15" s="57"/>
      <c r="N15" s="57"/>
      <c r="O15" s="57"/>
      <c r="P15" s="57"/>
      <c r="Q15" s="58"/>
      <c r="R15" s="58"/>
      <c r="S15" s="58">
        <v>30</v>
      </c>
      <c r="T15" s="58"/>
      <c r="U15" s="58">
        <v>1</v>
      </c>
      <c r="V15" s="59"/>
      <c r="W15" s="59"/>
      <c r="X15" s="59"/>
      <c r="Y15" s="59"/>
      <c r="Z15" s="59"/>
      <c r="AA15" s="60"/>
      <c r="AB15" s="60"/>
      <c r="AC15" s="60"/>
      <c r="AD15" s="60"/>
      <c r="AE15" s="60"/>
      <c r="AF15" s="61"/>
      <c r="AG15" s="61"/>
      <c r="AH15" s="61"/>
      <c r="AI15" s="61"/>
      <c r="AJ15" s="61"/>
      <c r="AK15" s="42">
        <f>G15+H15+I15+J15+L15+M15+O15+N15+Q15+R15+S15+T15+V15+W15+X15+Y15+AA15+AB15+AC15+AD15+AF15+AG15+AH15+AI15</f>
        <v>30</v>
      </c>
      <c r="AL15" s="42">
        <f>K15+P15+U15+Z15+AE15+AJ15</f>
        <v>1</v>
      </c>
      <c r="AM15" s="42"/>
    </row>
    <row r="16" spans="1:39" s="36" customFormat="1" ht="16.5" customHeight="1">
      <c r="A16" s="129" t="s">
        <v>37</v>
      </c>
      <c r="B16" s="130" t="s">
        <v>171</v>
      </c>
      <c r="C16" s="131"/>
      <c r="D16" s="131"/>
      <c r="E16" s="131">
        <v>2</v>
      </c>
      <c r="F16" s="131"/>
      <c r="G16" s="56"/>
      <c r="H16" s="56"/>
      <c r="I16" s="56"/>
      <c r="J16" s="56"/>
      <c r="K16" s="56"/>
      <c r="L16" s="57"/>
      <c r="M16" s="57"/>
      <c r="N16" s="57">
        <v>30</v>
      </c>
      <c r="O16" s="57"/>
      <c r="P16" s="57">
        <v>2</v>
      </c>
      <c r="Q16" s="58"/>
      <c r="R16" s="58"/>
      <c r="S16" s="58"/>
      <c r="T16" s="58"/>
      <c r="U16" s="58"/>
      <c r="V16" s="59"/>
      <c r="W16" s="59"/>
      <c r="X16" s="59"/>
      <c r="Y16" s="59"/>
      <c r="Z16" s="59"/>
      <c r="AA16" s="60"/>
      <c r="AB16" s="60"/>
      <c r="AC16" s="60"/>
      <c r="AD16" s="60"/>
      <c r="AE16" s="60"/>
      <c r="AF16" s="61"/>
      <c r="AG16" s="61"/>
      <c r="AH16" s="61"/>
      <c r="AI16" s="61"/>
      <c r="AJ16" s="61"/>
      <c r="AK16" s="42">
        <f>G16+H16+I16+J16+L16+M16+O16+N16+Q16+R16+S16+T16+V16+W16+X16+Y16+AA16+AB16+AC16+AD16+AF16+AG16+AH16+AI16</f>
        <v>30</v>
      </c>
      <c r="AL16" s="42">
        <f>K16+P16+U16+Z16+AE16+AJ16</f>
        <v>2</v>
      </c>
      <c r="AM16" s="42"/>
    </row>
    <row r="17" spans="1:42" s="36" customFormat="1" ht="18.75" customHeight="1">
      <c r="A17" s="54" t="s">
        <v>38</v>
      </c>
      <c r="B17" s="63" t="s">
        <v>25</v>
      </c>
      <c r="C17" s="42"/>
      <c r="D17" s="42"/>
      <c r="E17" s="42"/>
      <c r="F17" s="42" t="s">
        <v>132</v>
      </c>
      <c r="G17" s="56"/>
      <c r="H17" s="56"/>
      <c r="I17" s="56"/>
      <c r="J17" s="56"/>
      <c r="K17" s="56"/>
      <c r="L17" s="57"/>
      <c r="M17" s="57"/>
      <c r="N17" s="57"/>
      <c r="O17" s="57"/>
      <c r="P17" s="57"/>
      <c r="Q17" s="58"/>
      <c r="R17" s="58"/>
      <c r="S17" s="58"/>
      <c r="T17" s="58"/>
      <c r="U17" s="58"/>
      <c r="V17" s="59"/>
      <c r="W17" s="59"/>
      <c r="X17" s="59"/>
      <c r="Y17" s="59"/>
      <c r="Z17" s="59"/>
      <c r="AA17" s="60"/>
      <c r="AB17" s="60"/>
      <c r="AC17" s="60"/>
      <c r="AD17" s="60">
        <v>30</v>
      </c>
      <c r="AE17" s="60">
        <v>6</v>
      </c>
      <c r="AF17" s="61"/>
      <c r="AG17" s="61"/>
      <c r="AH17" s="61"/>
      <c r="AI17" s="61">
        <v>30</v>
      </c>
      <c r="AJ17" s="61">
        <v>6</v>
      </c>
      <c r="AK17" s="42">
        <f>G17+H17+I17+J17+L17+M17+O17+N17+Q17+R17+S17+T17+V17+W17+X17+Y17+AA17+AB17+AC17+AD17+AF17+AG17+AH17+AI17</f>
        <v>60</v>
      </c>
      <c r="AL17" s="42">
        <f>K17+P17+U17+Z17+AE17+AJ17</f>
        <v>12</v>
      </c>
      <c r="AM17" s="42"/>
      <c r="AP17" s="42">
        <f>L17+M17+N17+O17+Q17+R17+T17+S17+V17+W17+X17+Y17+AA17+AB17+AC17+AD17+AF17+AG17+AH17+AI17+AK17+AL17+AM17+AN17</f>
        <v>132</v>
      </c>
    </row>
    <row r="18" spans="1:39" s="85" customFormat="1" ht="19.5" customHeight="1">
      <c r="A18" s="152" t="s">
        <v>26</v>
      </c>
      <c r="B18" s="153"/>
      <c r="C18" s="114"/>
      <c r="D18" s="42"/>
      <c r="E18" s="42"/>
      <c r="F18" s="42"/>
      <c r="G18" s="69">
        <f aca="true" t="shared" si="0" ref="G18:AJ18">SUM(G11:G17)</f>
        <v>10</v>
      </c>
      <c r="H18" s="69">
        <f t="shared" si="0"/>
        <v>0</v>
      </c>
      <c r="I18" s="69">
        <f t="shared" si="0"/>
        <v>20</v>
      </c>
      <c r="J18" s="69">
        <f t="shared" si="0"/>
        <v>0</v>
      </c>
      <c r="K18" s="69">
        <f t="shared" si="0"/>
        <v>2</v>
      </c>
      <c r="L18" s="119">
        <f t="shared" si="0"/>
        <v>0</v>
      </c>
      <c r="M18" s="119">
        <f t="shared" si="0"/>
        <v>0</v>
      </c>
      <c r="N18" s="119">
        <f t="shared" si="0"/>
        <v>30</v>
      </c>
      <c r="O18" s="119">
        <f t="shared" si="0"/>
        <v>0</v>
      </c>
      <c r="P18" s="119">
        <f t="shared" si="0"/>
        <v>2</v>
      </c>
      <c r="Q18" s="65">
        <f t="shared" si="0"/>
        <v>30</v>
      </c>
      <c r="R18" s="65">
        <f t="shared" si="0"/>
        <v>0</v>
      </c>
      <c r="S18" s="65">
        <f t="shared" si="0"/>
        <v>30</v>
      </c>
      <c r="T18" s="65">
        <f t="shared" si="0"/>
        <v>0</v>
      </c>
      <c r="U18" s="65">
        <f t="shared" si="0"/>
        <v>4</v>
      </c>
      <c r="V18" s="110">
        <f t="shared" si="0"/>
        <v>0</v>
      </c>
      <c r="W18" s="110">
        <f t="shared" si="0"/>
        <v>0</v>
      </c>
      <c r="X18" s="110">
        <f t="shared" si="0"/>
        <v>30</v>
      </c>
      <c r="Y18" s="110">
        <f t="shared" si="0"/>
        <v>0</v>
      </c>
      <c r="Z18" s="110">
        <f t="shared" si="0"/>
        <v>2</v>
      </c>
      <c r="AA18" s="66">
        <f t="shared" si="0"/>
        <v>0</v>
      </c>
      <c r="AB18" s="66">
        <f t="shared" si="0"/>
        <v>0</v>
      </c>
      <c r="AC18" s="66">
        <f t="shared" si="0"/>
        <v>0</v>
      </c>
      <c r="AD18" s="66">
        <f t="shared" si="0"/>
        <v>30</v>
      </c>
      <c r="AE18" s="66">
        <f t="shared" si="0"/>
        <v>6</v>
      </c>
      <c r="AF18" s="115">
        <f t="shared" si="0"/>
        <v>0</v>
      </c>
      <c r="AG18" s="115">
        <f t="shared" si="0"/>
        <v>0</v>
      </c>
      <c r="AH18" s="115">
        <f t="shared" si="0"/>
        <v>0</v>
      </c>
      <c r="AI18" s="115">
        <f t="shared" si="0"/>
        <v>30</v>
      </c>
      <c r="AJ18" s="115">
        <f t="shared" si="0"/>
        <v>6</v>
      </c>
      <c r="AK18" s="114">
        <f>SUM(AK11:AK17)</f>
        <v>210</v>
      </c>
      <c r="AL18" s="114">
        <f>SUM(AL11:AL17)</f>
        <v>22</v>
      </c>
      <c r="AM18" s="114"/>
    </row>
    <row r="19" spans="1:39" s="36" customFormat="1" ht="16.5">
      <c r="A19" s="154" t="s">
        <v>15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6"/>
    </row>
    <row r="20" spans="1:39" s="36" customFormat="1" ht="16.5">
      <c r="A20" s="167" t="s">
        <v>36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</row>
    <row r="21" spans="1:39" s="36" customFormat="1" ht="44.25" customHeight="1">
      <c r="A21" s="54" t="s">
        <v>39</v>
      </c>
      <c r="B21" s="55" t="s">
        <v>150</v>
      </c>
      <c r="C21" s="42"/>
      <c r="D21" s="86" t="s">
        <v>133</v>
      </c>
      <c r="E21" s="42" t="s">
        <v>134</v>
      </c>
      <c r="F21" s="42"/>
      <c r="G21" s="56"/>
      <c r="H21" s="56"/>
      <c r="I21" s="56">
        <v>150</v>
      </c>
      <c r="J21" s="56"/>
      <c r="K21" s="56">
        <v>10</v>
      </c>
      <c r="L21" s="57"/>
      <c r="M21" s="57"/>
      <c r="N21" s="57">
        <v>150</v>
      </c>
      <c r="O21" s="57"/>
      <c r="P21" s="57">
        <v>10</v>
      </c>
      <c r="Q21" s="58"/>
      <c r="R21" s="58"/>
      <c r="S21" s="58">
        <v>60</v>
      </c>
      <c r="T21" s="58"/>
      <c r="U21" s="58">
        <v>4</v>
      </c>
      <c r="V21" s="59"/>
      <c r="W21" s="59"/>
      <c r="X21" s="59">
        <v>90</v>
      </c>
      <c r="Y21" s="59"/>
      <c r="Z21" s="59">
        <v>6</v>
      </c>
      <c r="AA21" s="60"/>
      <c r="AB21" s="60"/>
      <c r="AC21" s="60">
        <v>90</v>
      </c>
      <c r="AD21" s="60"/>
      <c r="AE21" s="60">
        <v>6</v>
      </c>
      <c r="AF21" s="61"/>
      <c r="AG21" s="61"/>
      <c r="AH21" s="61">
        <v>90</v>
      </c>
      <c r="AI21" s="61"/>
      <c r="AJ21" s="61">
        <v>7</v>
      </c>
      <c r="AK21" s="42">
        <f>G21+H21+I21+J21+L21+M21+O21+N21+Q21+R21+S21+T21+V21+W21+X21+Y21+AA21+AB21+AC21+AD21+AF21+AG21+AH21+AI21</f>
        <v>630</v>
      </c>
      <c r="AL21" s="42">
        <f>K21+P21+U21+Z21+AE21+AJ21</f>
        <v>43</v>
      </c>
      <c r="AM21" s="42"/>
    </row>
    <row r="22" spans="1:39" s="85" customFormat="1" ht="16.5">
      <c r="A22" s="152" t="s">
        <v>26</v>
      </c>
      <c r="B22" s="153"/>
      <c r="C22" s="114"/>
      <c r="D22" s="42"/>
      <c r="E22" s="42"/>
      <c r="F22" s="42"/>
      <c r="G22" s="69">
        <f aca="true" t="shared" si="1" ref="G22:AL22">SUM(G21:G21)</f>
        <v>0</v>
      </c>
      <c r="H22" s="69">
        <f t="shared" si="1"/>
        <v>0</v>
      </c>
      <c r="I22" s="69">
        <f t="shared" si="1"/>
        <v>150</v>
      </c>
      <c r="J22" s="69">
        <f t="shared" si="1"/>
        <v>0</v>
      </c>
      <c r="K22" s="69">
        <f t="shared" si="1"/>
        <v>10</v>
      </c>
      <c r="L22" s="119">
        <f t="shared" si="1"/>
        <v>0</v>
      </c>
      <c r="M22" s="119">
        <f t="shared" si="1"/>
        <v>0</v>
      </c>
      <c r="N22" s="119">
        <f t="shared" si="1"/>
        <v>150</v>
      </c>
      <c r="O22" s="119">
        <f t="shared" si="1"/>
        <v>0</v>
      </c>
      <c r="P22" s="119">
        <f t="shared" si="1"/>
        <v>10</v>
      </c>
      <c r="Q22" s="65">
        <f t="shared" si="1"/>
        <v>0</v>
      </c>
      <c r="R22" s="65">
        <f t="shared" si="1"/>
        <v>0</v>
      </c>
      <c r="S22" s="65">
        <f t="shared" si="1"/>
        <v>60</v>
      </c>
      <c r="T22" s="65">
        <f t="shared" si="1"/>
        <v>0</v>
      </c>
      <c r="U22" s="65">
        <f t="shared" si="1"/>
        <v>4</v>
      </c>
      <c r="V22" s="110">
        <f t="shared" si="1"/>
        <v>0</v>
      </c>
      <c r="W22" s="110">
        <f t="shared" si="1"/>
        <v>0</v>
      </c>
      <c r="X22" s="110">
        <f t="shared" si="1"/>
        <v>90</v>
      </c>
      <c r="Y22" s="110">
        <f t="shared" si="1"/>
        <v>0</v>
      </c>
      <c r="Z22" s="110">
        <f t="shared" si="1"/>
        <v>6</v>
      </c>
      <c r="AA22" s="66">
        <f t="shared" si="1"/>
        <v>0</v>
      </c>
      <c r="AB22" s="66">
        <f t="shared" si="1"/>
        <v>0</v>
      </c>
      <c r="AC22" s="66">
        <f t="shared" si="1"/>
        <v>90</v>
      </c>
      <c r="AD22" s="66">
        <f t="shared" si="1"/>
        <v>0</v>
      </c>
      <c r="AE22" s="66">
        <f t="shared" si="1"/>
        <v>6</v>
      </c>
      <c r="AF22" s="115">
        <f t="shared" si="1"/>
        <v>0</v>
      </c>
      <c r="AG22" s="115">
        <f t="shared" si="1"/>
        <v>0</v>
      </c>
      <c r="AH22" s="115">
        <f t="shared" si="1"/>
        <v>90</v>
      </c>
      <c r="AI22" s="115">
        <f t="shared" si="1"/>
        <v>0</v>
      </c>
      <c r="AJ22" s="115">
        <f t="shared" si="1"/>
        <v>7</v>
      </c>
      <c r="AK22" s="114">
        <f t="shared" si="1"/>
        <v>630</v>
      </c>
      <c r="AL22" s="114">
        <f t="shared" si="1"/>
        <v>43</v>
      </c>
      <c r="AM22" s="114"/>
    </row>
    <row r="23" spans="1:39" s="36" customFormat="1" ht="16.5">
      <c r="A23" s="167" t="s">
        <v>44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9"/>
    </row>
    <row r="24" spans="1:39" s="36" customFormat="1" ht="35.25" customHeight="1">
      <c r="A24" s="54" t="s">
        <v>40</v>
      </c>
      <c r="B24" s="55" t="s">
        <v>106</v>
      </c>
      <c r="C24" s="42"/>
      <c r="D24" s="42">
        <v>3.6</v>
      </c>
      <c r="E24" s="42" t="s">
        <v>107</v>
      </c>
      <c r="F24" s="42"/>
      <c r="G24" s="56"/>
      <c r="H24" s="56"/>
      <c r="I24" s="56">
        <v>60</v>
      </c>
      <c r="J24" s="56"/>
      <c r="K24" s="56">
        <v>4</v>
      </c>
      <c r="L24" s="57"/>
      <c r="M24" s="57"/>
      <c r="N24" s="57">
        <v>30</v>
      </c>
      <c r="O24" s="57"/>
      <c r="P24" s="57">
        <v>2</v>
      </c>
      <c r="Q24" s="58"/>
      <c r="R24" s="58"/>
      <c r="S24" s="58">
        <v>60</v>
      </c>
      <c r="T24" s="58"/>
      <c r="U24" s="58">
        <v>4</v>
      </c>
      <c r="V24" s="59"/>
      <c r="W24" s="59"/>
      <c r="X24" s="59">
        <v>60</v>
      </c>
      <c r="Y24" s="59"/>
      <c r="Z24" s="59">
        <v>4</v>
      </c>
      <c r="AA24" s="60"/>
      <c r="AB24" s="60"/>
      <c r="AC24" s="60">
        <v>60</v>
      </c>
      <c r="AD24" s="60"/>
      <c r="AE24" s="60">
        <v>4</v>
      </c>
      <c r="AF24" s="61"/>
      <c r="AG24" s="61"/>
      <c r="AH24" s="61">
        <v>60</v>
      </c>
      <c r="AI24" s="61"/>
      <c r="AJ24" s="61">
        <v>4</v>
      </c>
      <c r="AK24" s="42">
        <f>G24+H24+I24+J24+L24+M24+O24+N24+Q24+R24+S24+T24+V24+W24+X24+Y24+AA24+AB24+AC24+AD24+AF24+AG24+AH24+AI24</f>
        <v>330</v>
      </c>
      <c r="AL24" s="42">
        <f>K24+P24+U24+Z24+AE24+AJ24</f>
        <v>22</v>
      </c>
      <c r="AM24" s="42"/>
    </row>
    <row r="25" spans="1:39" s="85" customFormat="1" ht="16.5">
      <c r="A25" s="152" t="s">
        <v>26</v>
      </c>
      <c r="B25" s="153"/>
      <c r="C25" s="114"/>
      <c r="D25" s="42"/>
      <c r="E25" s="42"/>
      <c r="F25" s="42"/>
      <c r="G25" s="69">
        <f aca="true" t="shared" si="2" ref="G25:AK25">SUM(G24:G24)</f>
        <v>0</v>
      </c>
      <c r="H25" s="69">
        <f t="shared" si="2"/>
        <v>0</v>
      </c>
      <c r="I25" s="69">
        <f t="shared" si="2"/>
        <v>60</v>
      </c>
      <c r="J25" s="69">
        <f t="shared" si="2"/>
        <v>0</v>
      </c>
      <c r="K25" s="69">
        <f t="shared" si="2"/>
        <v>4</v>
      </c>
      <c r="L25" s="119">
        <f t="shared" si="2"/>
        <v>0</v>
      </c>
      <c r="M25" s="119">
        <f t="shared" si="2"/>
        <v>0</v>
      </c>
      <c r="N25" s="119">
        <f t="shared" si="2"/>
        <v>30</v>
      </c>
      <c r="O25" s="119">
        <f t="shared" si="2"/>
        <v>0</v>
      </c>
      <c r="P25" s="119">
        <f t="shared" si="2"/>
        <v>2</v>
      </c>
      <c r="Q25" s="65">
        <f t="shared" si="2"/>
        <v>0</v>
      </c>
      <c r="R25" s="65">
        <f t="shared" si="2"/>
        <v>0</v>
      </c>
      <c r="S25" s="65">
        <f t="shared" si="2"/>
        <v>60</v>
      </c>
      <c r="T25" s="65">
        <f t="shared" si="2"/>
        <v>0</v>
      </c>
      <c r="U25" s="65">
        <f t="shared" si="2"/>
        <v>4</v>
      </c>
      <c r="V25" s="110">
        <f t="shared" si="2"/>
        <v>0</v>
      </c>
      <c r="W25" s="110">
        <f t="shared" si="2"/>
        <v>0</v>
      </c>
      <c r="X25" s="110">
        <f t="shared" si="2"/>
        <v>60</v>
      </c>
      <c r="Y25" s="110">
        <f t="shared" si="2"/>
        <v>0</v>
      </c>
      <c r="Z25" s="110">
        <f t="shared" si="2"/>
        <v>4</v>
      </c>
      <c r="AA25" s="66">
        <f t="shared" si="2"/>
        <v>0</v>
      </c>
      <c r="AB25" s="66">
        <f t="shared" si="2"/>
        <v>0</v>
      </c>
      <c r="AC25" s="66">
        <f t="shared" si="2"/>
        <v>60</v>
      </c>
      <c r="AD25" s="66">
        <f t="shared" si="2"/>
        <v>0</v>
      </c>
      <c r="AE25" s="66">
        <f t="shared" si="2"/>
        <v>4</v>
      </c>
      <c r="AF25" s="115">
        <f t="shared" si="2"/>
        <v>0</v>
      </c>
      <c r="AG25" s="115">
        <f t="shared" si="2"/>
        <v>0</v>
      </c>
      <c r="AH25" s="115">
        <f t="shared" si="2"/>
        <v>60</v>
      </c>
      <c r="AI25" s="115">
        <f t="shared" si="2"/>
        <v>0</v>
      </c>
      <c r="AJ25" s="115">
        <f t="shared" si="2"/>
        <v>4</v>
      </c>
      <c r="AK25" s="114">
        <f t="shared" si="2"/>
        <v>330</v>
      </c>
      <c r="AL25" s="114">
        <f>SUM(AL24:AL24)</f>
        <v>22</v>
      </c>
      <c r="AM25" s="114"/>
    </row>
    <row r="26" spans="1:39" s="85" customFormat="1" ht="17.25" customHeight="1" hidden="1">
      <c r="A26" s="121"/>
      <c r="B26" s="64"/>
      <c r="C26" s="87"/>
      <c r="D26" s="88"/>
      <c r="E26" s="88"/>
      <c r="F26" s="88"/>
      <c r="G26" s="111"/>
      <c r="H26" s="111"/>
      <c r="I26" s="111"/>
      <c r="J26" s="111"/>
      <c r="K26" s="111"/>
      <c r="L26" s="120"/>
      <c r="M26" s="120"/>
      <c r="N26" s="120"/>
      <c r="O26" s="120"/>
      <c r="P26" s="120"/>
      <c r="Q26" s="116"/>
      <c r="R26" s="116"/>
      <c r="S26" s="116"/>
      <c r="T26" s="116"/>
      <c r="U26" s="116"/>
      <c r="V26" s="117"/>
      <c r="W26" s="117"/>
      <c r="X26" s="117"/>
      <c r="Y26" s="117"/>
      <c r="Z26" s="117"/>
      <c r="AA26" s="118"/>
      <c r="AB26" s="118"/>
      <c r="AC26" s="118"/>
      <c r="AD26" s="118"/>
      <c r="AE26" s="118"/>
      <c r="AF26" s="113"/>
      <c r="AG26" s="113"/>
      <c r="AH26" s="113"/>
      <c r="AI26" s="113"/>
      <c r="AJ26" s="113"/>
      <c r="AK26" s="87">
        <f>SUM(AK25,AK22)</f>
        <v>960</v>
      </c>
      <c r="AL26" s="87">
        <f>SUM(AL25,AL22)</f>
        <v>65</v>
      </c>
      <c r="AM26" s="89"/>
    </row>
    <row r="27" spans="1:39" s="36" customFormat="1" ht="16.5">
      <c r="A27" s="154" t="s">
        <v>16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6"/>
    </row>
    <row r="28" spans="1:39" s="36" customFormat="1" ht="16.5">
      <c r="A28" s="167" t="s">
        <v>41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9"/>
    </row>
    <row r="29" spans="1:39" s="36" customFormat="1" ht="15.75" customHeight="1">
      <c r="A29" s="54" t="s">
        <v>52</v>
      </c>
      <c r="B29" s="55" t="s">
        <v>56</v>
      </c>
      <c r="C29" s="42"/>
      <c r="D29" s="42"/>
      <c r="E29" s="42">
        <v>1</v>
      </c>
      <c r="F29" s="42"/>
      <c r="G29" s="56">
        <v>30</v>
      </c>
      <c r="H29" s="56"/>
      <c r="I29" s="56"/>
      <c r="J29" s="56"/>
      <c r="K29" s="123">
        <v>3</v>
      </c>
      <c r="L29" s="57"/>
      <c r="M29" s="57"/>
      <c r="N29" s="57"/>
      <c r="O29" s="57"/>
      <c r="P29" s="57"/>
      <c r="Q29" s="58"/>
      <c r="R29" s="58"/>
      <c r="S29" s="58"/>
      <c r="T29" s="58"/>
      <c r="U29" s="58"/>
      <c r="V29" s="59"/>
      <c r="W29" s="59"/>
      <c r="X29" s="59"/>
      <c r="Y29" s="59"/>
      <c r="Z29" s="59"/>
      <c r="AA29" s="60"/>
      <c r="AB29" s="60"/>
      <c r="AC29" s="60"/>
      <c r="AD29" s="60"/>
      <c r="AE29" s="60"/>
      <c r="AF29" s="61"/>
      <c r="AG29" s="61"/>
      <c r="AH29" s="61"/>
      <c r="AI29" s="61"/>
      <c r="AJ29" s="61"/>
      <c r="AK29" s="42">
        <f aca="true" t="shared" si="3" ref="AK29:AK35">G29+H29+I29+J29+L29+M29+O29+N29+Q29+R29+S29+T29+V29+W29+X29+Y29+AA29+AB29+AC29+AD29+AF29+AG29+AH29+AI29</f>
        <v>30</v>
      </c>
      <c r="AL29" s="42">
        <f aca="true" t="shared" si="4" ref="AL29:AL35">K29+P29+U29+Z29+AE29+AJ29</f>
        <v>3</v>
      </c>
      <c r="AM29" s="42"/>
    </row>
    <row r="30" spans="1:39" s="36" customFormat="1" ht="15.75" customHeight="1">
      <c r="A30" s="146" t="s">
        <v>53</v>
      </c>
      <c r="B30" s="148" t="s">
        <v>119</v>
      </c>
      <c r="C30" s="132"/>
      <c r="D30" s="132">
        <v>3</v>
      </c>
      <c r="E30" s="42">
        <v>2</v>
      </c>
      <c r="F30" s="124">
        <v>1</v>
      </c>
      <c r="G30" s="123">
        <v>15</v>
      </c>
      <c r="H30" s="123"/>
      <c r="I30" s="123"/>
      <c r="J30" s="123"/>
      <c r="K30" s="123">
        <v>1</v>
      </c>
      <c r="L30" s="125">
        <v>30</v>
      </c>
      <c r="M30" s="57"/>
      <c r="N30" s="57"/>
      <c r="O30" s="57"/>
      <c r="P30" s="125">
        <v>2</v>
      </c>
      <c r="Q30" s="58">
        <v>30</v>
      </c>
      <c r="R30" s="58"/>
      <c r="S30" s="58"/>
      <c r="T30" s="58"/>
      <c r="U30" s="58">
        <v>2</v>
      </c>
      <c r="V30" s="59"/>
      <c r="W30" s="59"/>
      <c r="X30" s="59"/>
      <c r="Y30" s="59"/>
      <c r="Z30" s="59"/>
      <c r="AA30" s="60"/>
      <c r="AB30" s="60"/>
      <c r="AC30" s="60"/>
      <c r="AD30" s="60"/>
      <c r="AE30" s="60"/>
      <c r="AF30" s="61"/>
      <c r="AG30" s="61"/>
      <c r="AH30" s="61"/>
      <c r="AI30" s="61"/>
      <c r="AJ30" s="61"/>
      <c r="AK30" s="42">
        <f t="shared" si="3"/>
        <v>75</v>
      </c>
      <c r="AL30" s="42">
        <f t="shared" si="4"/>
        <v>5</v>
      </c>
      <c r="AM30" s="42"/>
    </row>
    <row r="31" spans="1:39" s="36" customFormat="1" ht="15.75" customHeight="1">
      <c r="A31" s="147"/>
      <c r="B31" s="149"/>
      <c r="C31" s="133"/>
      <c r="D31" s="133"/>
      <c r="E31" s="42">
        <v>3</v>
      </c>
      <c r="F31" s="42">
        <v>2</v>
      </c>
      <c r="G31" s="56"/>
      <c r="H31" s="56"/>
      <c r="I31" s="56"/>
      <c r="J31" s="56"/>
      <c r="K31" s="56"/>
      <c r="L31" s="57"/>
      <c r="M31" s="57"/>
      <c r="N31" s="57">
        <v>15</v>
      </c>
      <c r="O31" s="57"/>
      <c r="P31" s="57">
        <v>1</v>
      </c>
      <c r="Q31" s="58"/>
      <c r="R31" s="58"/>
      <c r="S31" s="58">
        <v>30</v>
      </c>
      <c r="T31" s="58"/>
      <c r="U31" s="58">
        <v>2</v>
      </c>
      <c r="V31" s="59"/>
      <c r="W31" s="59"/>
      <c r="X31" s="59"/>
      <c r="Y31" s="59"/>
      <c r="Z31" s="59"/>
      <c r="AA31" s="60"/>
      <c r="AB31" s="60"/>
      <c r="AC31" s="60"/>
      <c r="AD31" s="60"/>
      <c r="AE31" s="60"/>
      <c r="AF31" s="61"/>
      <c r="AG31" s="61"/>
      <c r="AH31" s="61"/>
      <c r="AI31" s="61"/>
      <c r="AJ31" s="61"/>
      <c r="AK31" s="42">
        <f t="shared" si="3"/>
        <v>45</v>
      </c>
      <c r="AL31" s="42">
        <f t="shared" si="4"/>
        <v>3</v>
      </c>
      <c r="AM31" s="42"/>
    </row>
    <row r="32" spans="1:39" s="36" customFormat="1" ht="18.75" customHeight="1">
      <c r="A32" s="146" t="s">
        <v>54</v>
      </c>
      <c r="B32" s="63" t="s">
        <v>135</v>
      </c>
      <c r="C32" s="132"/>
      <c r="D32" s="132"/>
      <c r="E32" s="132">
        <v>4</v>
      </c>
      <c r="F32" s="132"/>
      <c r="G32" s="144"/>
      <c r="H32" s="144"/>
      <c r="I32" s="144"/>
      <c r="J32" s="144"/>
      <c r="K32" s="144"/>
      <c r="L32" s="142"/>
      <c r="M32" s="142"/>
      <c r="N32" s="142"/>
      <c r="O32" s="142"/>
      <c r="P32" s="142"/>
      <c r="Q32" s="140"/>
      <c r="R32" s="140"/>
      <c r="S32" s="140"/>
      <c r="T32" s="140"/>
      <c r="U32" s="140"/>
      <c r="V32" s="138"/>
      <c r="W32" s="138"/>
      <c r="X32" s="138">
        <v>30</v>
      </c>
      <c r="Y32" s="138"/>
      <c r="Z32" s="138">
        <v>2</v>
      </c>
      <c r="AA32" s="136"/>
      <c r="AB32" s="136"/>
      <c r="AC32" s="136"/>
      <c r="AD32" s="136"/>
      <c r="AE32" s="136"/>
      <c r="AF32" s="134"/>
      <c r="AG32" s="134"/>
      <c r="AH32" s="134"/>
      <c r="AI32" s="134"/>
      <c r="AJ32" s="134"/>
      <c r="AK32" s="132">
        <f t="shared" si="3"/>
        <v>30</v>
      </c>
      <c r="AL32" s="132">
        <f t="shared" si="4"/>
        <v>2</v>
      </c>
      <c r="AM32" s="42"/>
    </row>
    <row r="33" spans="1:39" s="36" customFormat="1" ht="18.75" customHeight="1">
      <c r="A33" s="147"/>
      <c r="B33" s="63" t="s">
        <v>136</v>
      </c>
      <c r="C33" s="133"/>
      <c r="D33" s="133"/>
      <c r="E33" s="133"/>
      <c r="F33" s="133"/>
      <c r="G33" s="145"/>
      <c r="H33" s="145"/>
      <c r="I33" s="145"/>
      <c r="J33" s="145"/>
      <c r="K33" s="145"/>
      <c r="L33" s="143"/>
      <c r="M33" s="143"/>
      <c r="N33" s="143"/>
      <c r="O33" s="143"/>
      <c r="P33" s="143"/>
      <c r="Q33" s="141"/>
      <c r="R33" s="141"/>
      <c r="S33" s="141"/>
      <c r="T33" s="141"/>
      <c r="U33" s="141"/>
      <c r="V33" s="139"/>
      <c r="W33" s="139"/>
      <c r="X33" s="139"/>
      <c r="Y33" s="139"/>
      <c r="Z33" s="139"/>
      <c r="AA33" s="137"/>
      <c r="AB33" s="137"/>
      <c r="AC33" s="137"/>
      <c r="AD33" s="137"/>
      <c r="AE33" s="137"/>
      <c r="AF33" s="135"/>
      <c r="AG33" s="135"/>
      <c r="AH33" s="135"/>
      <c r="AI33" s="135"/>
      <c r="AJ33" s="135"/>
      <c r="AK33" s="133"/>
      <c r="AL33" s="133"/>
      <c r="AM33" s="42"/>
    </row>
    <row r="34" spans="1:39" s="36" customFormat="1" ht="28.5" customHeight="1">
      <c r="A34" s="90" t="s">
        <v>79</v>
      </c>
      <c r="B34" s="55" t="s">
        <v>45</v>
      </c>
      <c r="C34" s="42"/>
      <c r="D34" s="42">
        <v>5</v>
      </c>
      <c r="E34" s="42"/>
      <c r="F34" s="42"/>
      <c r="G34" s="56"/>
      <c r="H34" s="56"/>
      <c r="I34" s="56"/>
      <c r="J34" s="56"/>
      <c r="K34" s="56"/>
      <c r="L34" s="57"/>
      <c r="M34" s="57"/>
      <c r="N34" s="57"/>
      <c r="O34" s="57"/>
      <c r="P34" s="57"/>
      <c r="Q34" s="58"/>
      <c r="R34" s="58"/>
      <c r="S34" s="58"/>
      <c r="T34" s="58"/>
      <c r="U34" s="58"/>
      <c r="V34" s="59"/>
      <c r="W34" s="59"/>
      <c r="X34" s="59"/>
      <c r="Y34" s="59"/>
      <c r="Z34" s="59"/>
      <c r="AA34" s="60">
        <v>30</v>
      </c>
      <c r="AB34" s="60"/>
      <c r="AC34" s="60"/>
      <c r="AD34" s="60"/>
      <c r="AE34" s="60">
        <v>3</v>
      </c>
      <c r="AF34" s="61"/>
      <c r="AG34" s="61"/>
      <c r="AH34" s="61"/>
      <c r="AI34" s="61"/>
      <c r="AJ34" s="61"/>
      <c r="AK34" s="42">
        <f t="shared" si="3"/>
        <v>30</v>
      </c>
      <c r="AL34" s="42">
        <f t="shared" si="4"/>
        <v>3</v>
      </c>
      <c r="AM34" s="42"/>
    </row>
    <row r="35" spans="1:39" s="36" customFormat="1" ht="50.25" customHeight="1">
      <c r="A35" s="54" t="s">
        <v>80</v>
      </c>
      <c r="B35" s="55" t="s">
        <v>46</v>
      </c>
      <c r="C35" s="42"/>
      <c r="D35" s="42">
        <v>6</v>
      </c>
      <c r="E35" s="42"/>
      <c r="F35" s="42"/>
      <c r="G35" s="56"/>
      <c r="H35" s="56"/>
      <c r="I35" s="56"/>
      <c r="J35" s="56"/>
      <c r="K35" s="56"/>
      <c r="L35" s="57"/>
      <c r="M35" s="57"/>
      <c r="N35" s="57"/>
      <c r="O35" s="57"/>
      <c r="P35" s="57"/>
      <c r="Q35" s="58"/>
      <c r="R35" s="58"/>
      <c r="S35" s="58"/>
      <c r="T35" s="58"/>
      <c r="U35" s="58"/>
      <c r="V35" s="59"/>
      <c r="W35" s="59"/>
      <c r="X35" s="59"/>
      <c r="Y35" s="59"/>
      <c r="Z35" s="59"/>
      <c r="AA35" s="60"/>
      <c r="AB35" s="60"/>
      <c r="AC35" s="60"/>
      <c r="AD35" s="60"/>
      <c r="AE35" s="60"/>
      <c r="AF35" s="61">
        <v>30</v>
      </c>
      <c r="AG35" s="61"/>
      <c r="AH35" s="61"/>
      <c r="AI35" s="61"/>
      <c r="AJ35" s="61">
        <v>3</v>
      </c>
      <c r="AK35" s="42">
        <f t="shared" si="3"/>
        <v>30</v>
      </c>
      <c r="AL35" s="42">
        <f t="shared" si="4"/>
        <v>3</v>
      </c>
      <c r="AM35" s="42"/>
    </row>
    <row r="36" spans="1:39" s="36" customFormat="1" ht="18.75" customHeight="1">
      <c r="A36" s="54" t="s">
        <v>81</v>
      </c>
      <c r="B36" s="126" t="s">
        <v>149</v>
      </c>
      <c r="C36" s="42"/>
      <c r="D36" s="42"/>
      <c r="E36" s="127">
        <v>3</v>
      </c>
      <c r="G36" s="56"/>
      <c r="H36" s="56"/>
      <c r="I36" s="56"/>
      <c r="J36" s="56"/>
      <c r="K36" s="56"/>
      <c r="L36" s="57"/>
      <c r="M36" s="57"/>
      <c r="N36" s="57"/>
      <c r="O36" s="57"/>
      <c r="P36" s="57"/>
      <c r="Q36" s="58">
        <v>30</v>
      </c>
      <c r="R36" s="58"/>
      <c r="S36" s="58"/>
      <c r="T36" s="58"/>
      <c r="U36" s="58">
        <v>2</v>
      </c>
      <c r="V36" s="59"/>
      <c r="W36" s="59"/>
      <c r="X36" s="59"/>
      <c r="Y36" s="59"/>
      <c r="Z36" s="59"/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42">
        <v>30</v>
      </c>
      <c r="AL36" s="42">
        <v>2</v>
      </c>
      <c r="AM36" s="42"/>
    </row>
    <row r="37" spans="1:39" s="36" customFormat="1" ht="35.25" customHeight="1">
      <c r="A37" s="146" t="s">
        <v>82</v>
      </c>
      <c r="B37" s="63" t="s">
        <v>138</v>
      </c>
      <c r="C37" s="132"/>
      <c r="D37" s="132"/>
      <c r="E37" s="132">
        <v>6</v>
      </c>
      <c r="F37" s="132"/>
      <c r="G37" s="91"/>
      <c r="H37" s="144"/>
      <c r="I37" s="144"/>
      <c r="J37" s="144"/>
      <c r="K37" s="144"/>
      <c r="L37" s="142"/>
      <c r="M37" s="142"/>
      <c r="N37" s="142"/>
      <c r="O37" s="142"/>
      <c r="P37" s="142"/>
      <c r="Q37" s="140"/>
      <c r="R37" s="140"/>
      <c r="S37" s="140"/>
      <c r="T37" s="140"/>
      <c r="U37" s="140"/>
      <c r="V37" s="138"/>
      <c r="W37" s="138"/>
      <c r="X37" s="138"/>
      <c r="Y37" s="138"/>
      <c r="Z37" s="138"/>
      <c r="AA37" s="136"/>
      <c r="AB37" s="136"/>
      <c r="AC37" s="136"/>
      <c r="AD37" s="136"/>
      <c r="AE37" s="136"/>
      <c r="AF37" s="134">
        <v>30</v>
      </c>
      <c r="AG37" s="134"/>
      <c r="AH37" s="134"/>
      <c r="AI37" s="134"/>
      <c r="AJ37" s="134">
        <v>2</v>
      </c>
      <c r="AK37" s="132">
        <v>30</v>
      </c>
      <c r="AL37" s="132">
        <v>2</v>
      </c>
      <c r="AM37" s="42"/>
    </row>
    <row r="38" spans="1:39" s="36" customFormat="1" ht="34.5" customHeight="1">
      <c r="A38" s="147"/>
      <c r="B38" s="63" t="s">
        <v>137</v>
      </c>
      <c r="C38" s="133"/>
      <c r="D38" s="133"/>
      <c r="E38" s="133"/>
      <c r="F38" s="133"/>
      <c r="G38" s="92"/>
      <c r="H38" s="145"/>
      <c r="I38" s="145"/>
      <c r="J38" s="145"/>
      <c r="K38" s="145"/>
      <c r="L38" s="143"/>
      <c r="M38" s="143"/>
      <c r="N38" s="143"/>
      <c r="O38" s="143"/>
      <c r="P38" s="143"/>
      <c r="Q38" s="141"/>
      <c r="R38" s="141"/>
      <c r="S38" s="141"/>
      <c r="T38" s="141"/>
      <c r="U38" s="141"/>
      <c r="V38" s="139"/>
      <c r="W38" s="139"/>
      <c r="X38" s="139"/>
      <c r="Y38" s="139"/>
      <c r="Z38" s="139"/>
      <c r="AA38" s="137"/>
      <c r="AB38" s="137"/>
      <c r="AC38" s="137"/>
      <c r="AD38" s="137"/>
      <c r="AE38" s="137"/>
      <c r="AF38" s="135"/>
      <c r="AG38" s="135"/>
      <c r="AH38" s="135"/>
      <c r="AI38" s="135"/>
      <c r="AJ38" s="135"/>
      <c r="AK38" s="133"/>
      <c r="AL38" s="133"/>
      <c r="AM38" s="42"/>
    </row>
    <row r="39" spans="1:39" s="85" customFormat="1" ht="16.5">
      <c r="A39" s="152" t="s">
        <v>26</v>
      </c>
      <c r="B39" s="153"/>
      <c r="C39" s="114"/>
      <c r="D39" s="42"/>
      <c r="E39" s="42"/>
      <c r="F39" s="42"/>
      <c r="G39" s="69">
        <f aca="true" t="shared" si="5" ref="G39:AI39">SUM(G29:G38)</f>
        <v>45</v>
      </c>
      <c r="H39" s="69">
        <f t="shared" si="5"/>
        <v>0</v>
      </c>
      <c r="I39" s="69">
        <f t="shared" si="5"/>
        <v>0</v>
      </c>
      <c r="J39" s="69">
        <f>SUM(J29:J38)</f>
        <v>0</v>
      </c>
      <c r="K39" s="69">
        <f>SUM(K29:K38)</f>
        <v>4</v>
      </c>
      <c r="L39" s="119">
        <f t="shared" si="5"/>
        <v>30</v>
      </c>
      <c r="M39" s="119">
        <f t="shared" si="5"/>
        <v>0</v>
      </c>
      <c r="N39" s="119">
        <f t="shared" si="5"/>
        <v>15</v>
      </c>
      <c r="O39" s="119">
        <f t="shared" si="5"/>
        <v>0</v>
      </c>
      <c r="P39" s="119">
        <f t="shared" si="5"/>
        <v>3</v>
      </c>
      <c r="Q39" s="65">
        <f t="shared" si="5"/>
        <v>60</v>
      </c>
      <c r="R39" s="65">
        <f t="shared" si="5"/>
        <v>0</v>
      </c>
      <c r="S39" s="65">
        <f t="shared" si="5"/>
        <v>30</v>
      </c>
      <c r="T39" s="65">
        <f t="shared" si="5"/>
        <v>0</v>
      </c>
      <c r="U39" s="65">
        <f t="shared" si="5"/>
        <v>6</v>
      </c>
      <c r="V39" s="110">
        <f t="shared" si="5"/>
        <v>0</v>
      </c>
      <c r="W39" s="110">
        <f t="shared" si="5"/>
        <v>0</v>
      </c>
      <c r="X39" s="110">
        <f t="shared" si="5"/>
        <v>30</v>
      </c>
      <c r="Y39" s="110">
        <f t="shared" si="5"/>
        <v>0</v>
      </c>
      <c r="Z39" s="110">
        <f t="shared" si="5"/>
        <v>2</v>
      </c>
      <c r="AA39" s="66">
        <f t="shared" si="5"/>
        <v>30</v>
      </c>
      <c r="AB39" s="66">
        <f t="shared" si="5"/>
        <v>0</v>
      </c>
      <c r="AC39" s="66">
        <f t="shared" si="5"/>
        <v>0</v>
      </c>
      <c r="AD39" s="66">
        <f t="shared" si="5"/>
        <v>0</v>
      </c>
      <c r="AE39" s="66">
        <f t="shared" si="5"/>
        <v>3</v>
      </c>
      <c r="AF39" s="66">
        <f t="shared" si="5"/>
        <v>60</v>
      </c>
      <c r="AG39" s="115">
        <f t="shared" si="5"/>
        <v>0</v>
      </c>
      <c r="AH39" s="115">
        <f t="shared" si="5"/>
        <v>0</v>
      </c>
      <c r="AI39" s="115">
        <f t="shared" si="5"/>
        <v>0</v>
      </c>
      <c r="AJ39" s="115">
        <f>SUM(AJ29:AJ37)</f>
        <v>5</v>
      </c>
      <c r="AK39" s="114">
        <f>SUM(AK29:AK37)</f>
        <v>300</v>
      </c>
      <c r="AL39" s="114">
        <f>SUM(AL29:AL37)</f>
        <v>23</v>
      </c>
      <c r="AM39" s="114"/>
    </row>
    <row r="40" spans="1:39" s="36" customFormat="1" ht="16.5">
      <c r="A40" s="167" t="s">
        <v>42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9"/>
    </row>
    <row r="41" spans="1:39" s="36" customFormat="1" ht="39.75" customHeight="1">
      <c r="A41" s="54" t="s">
        <v>83</v>
      </c>
      <c r="B41" s="55" t="s">
        <v>57</v>
      </c>
      <c r="C41" s="42"/>
      <c r="D41" s="42"/>
      <c r="E41" s="42">
        <v>1</v>
      </c>
      <c r="F41" s="42"/>
      <c r="G41" s="56">
        <v>30</v>
      </c>
      <c r="H41" s="56"/>
      <c r="I41" s="56"/>
      <c r="J41" s="56"/>
      <c r="K41" s="56">
        <v>3</v>
      </c>
      <c r="L41" s="57"/>
      <c r="M41" s="57"/>
      <c r="N41" s="57"/>
      <c r="O41" s="57"/>
      <c r="P41" s="57"/>
      <c r="Q41" s="58"/>
      <c r="R41" s="58"/>
      <c r="S41" s="58"/>
      <c r="T41" s="58"/>
      <c r="U41" s="58"/>
      <c r="V41" s="59"/>
      <c r="W41" s="59"/>
      <c r="X41" s="59"/>
      <c r="Y41" s="59"/>
      <c r="Z41" s="59"/>
      <c r="AA41" s="60"/>
      <c r="AB41" s="60"/>
      <c r="AC41" s="60"/>
      <c r="AD41" s="60"/>
      <c r="AE41" s="60"/>
      <c r="AF41" s="61"/>
      <c r="AG41" s="61"/>
      <c r="AH41" s="61"/>
      <c r="AI41" s="61"/>
      <c r="AJ41" s="61"/>
      <c r="AK41" s="42">
        <f aca="true" t="shared" si="6" ref="AK41:AK48">G41+H41+I41+J41+L41+M41+O41+N41+Q41+R41+S41+T41+V41+W41+X41+Y41+AA41+AB41+AC41+AD41+AF41+AG41+AH41+AI41</f>
        <v>30</v>
      </c>
      <c r="AL41" s="42">
        <f>K41+P41+U41+Z41+AE41+AJ41</f>
        <v>3</v>
      </c>
      <c r="AM41" s="42"/>
    </row>
    <row r="42" spans="1:39" s="36" customFormat="1" ht="21.75" customHeight="1">
      <c r="A42" s="146" t="s">
        <v>84</v>
      </c>
      <c r="B42" s="148" t="s">
        <v>120</v>
      </c>
      <c r="C42" s="132"/>
      <c r="D42" s="132">
        <v>3.5</v>
      </c>
      <c r="E42" s="42">
        <v>2.4</v>
      </c>
      <c r="F42" s="42">
        <v>1</v>
      </c>
      <c r="G42" s="56">
        <v>15</v>
      </c>
      <c r="H42" s="56"/>
      <c r="I42" s="56"/>
      <c r="J42" s="56"/>
      <c r="K42" s="56">
        <v>1</v>
      </c>
      <c r="L42" s="57">
        <v>30</v>
      </c>
      <c r="M42" s="57"/>
      <c r="N42" s="57"/>
      <c r="O42" s="57"/>
      <c r="P42" s="57">
        <v>2</v>
      </c>
      <c r="Q42" s="58">
        <v>30</v>
      </c>
      <c r="R42" s="58"/>
      <c r="S42" s="58"/>
      <c r="T42" s="58"/>
      <c r="U42" s="58">
        <v>2</v>
      </c>
      <c r="V42" s="59">
        <v>30</v>
      </c>
      <c r="W42" s="59"/>
      <c r="X42" s="59"/>
      <c r="Y42" s="59"/>
      <c r="Z42" s="59">
        <v>2</v>
      </c>
      <c r="AA42" s="60">
        <v>30</v>
      </c>
      <c r="AB42" s="60"/>
      <c r="AC42" s="60"/>
      <c r="AD42" s="60"/>
      <c r="AE42" s="60">
        <v>3</v>
      </c>
      <c r="AF42" s="61"/>
      <c r="AG42" s="61"/>
      <c r="AH42" s="61"/>
      <c r="AI42" s="61"/>
      <c r="AJ42" s="61"/>
      <c r="AK42" s="42">
        <f t="shared" si="6"/>
        <v>135</v>
      </c>
      <c r="AL42" s="42">
        <f aca="true" t="shared" si="7" ref="AL42:AL48">K42+P42+U42+Z42+AE42+AJ42</f>
        <v>10</v>
      </c>
      <c r="AM42" s="42"/>
    </row>
    <row r="43" spans="1:39" s="36" customFormat="1" ht="21" customHeight="1">
      <c r="A43" s="147"/>
      <c r="B43" s="149"/>
      <c r="C43" s="133"/>
      <c r="D43" s="133"/>
      <c r="E43" s="42" t="s">
        <v>112</v>
      </c>
      <c r="F43" s="42"/>
      <c r="G43" s="56"/>
      <c r="H43" s="56"/>
      <c r="I43" s="56"/>
      <c r="J43" s="56"/>
      <c r="K43" s="56"/>
      <c r="L43" s="57"/>
      <c r="M43" s="57"/>
      <c r="N43" s="57">
        <v>30</v>
      </c>
      <c r="O43" s="57"/>
      <c r="P43" s="57">
        <v>2</v>
      </c>
      <c r="Q43" s="58"/>
      <c r="R43" s="58"/>
      <c r="S43" s="58">
        <v>30</v>
      </c>
      <c r="T43" s="58"/>
      <c r="U43" s="58">
        <v>2</v>
      </c>
      <c r="V43" s="59"/>
      <c r="W43" s="59"/>
      <c r="X43" s="59">
        <v>30</v>
      </c>
      <c r="Y43" s="59"/>
      <c r="Z43" s="59">
        <v>2</v>
      </c>
      <c r="AA43" s="60"/>
      <c r="AB43" s="60"/>
      <c r="AC43" s="60"/>
      <c r="AD43" s="60"/>
      <c r="AE43" s="60"/>
      <c r="AF43" s="61"/>
      <c r="AG43" s="61"/>
      <c r="AH43" s="61"/>
      <c r="AI43" s="61"/>
      <c r="AJ43" s="61"/>
      <c r="AK43" s="42">
        <f t="shared" si="6"/>
        <v>90</v>
      </c>
      <c r="AL43" s="42">
        <f t="shared" si="7"/>
        <v>6</v>
      </c>
      <c r="AM43" s="42"/>
    </row>
    <row r="44" spans="1:39" s="36" customFormat="1" ht="33.75" customHeight="1">
      <c r="A44" s="90" t="s">
        <v>85</v>
      </c>
      <c r="B44" s="63" t="s">
        <v>151</v>
      </c>
      <c r="C44" s="42"/>
      <c r="D44" s="42"/>
      <c r="E44" s="42">
        <v>5</v>
      </c>
      <c r="F44" s="42"/>
      <c r="G44" s="56"/>
      <c r="H44" s="56"/>
      <c r="I44" s="56"/>
      <c r="J44" s="56"/>
      <c r="K44" s="56"/>
      <c r="L44" s="57"/>
      <c r="M44" s="57"/>
      <c r="N44" s="57"/>
      <c r="O44" s="57"/>
      <c r="P44" s="57"/>
      <c r="Q44" s="58"/>
      <c r="R44" s="58"/>
      <c r="S44" s="58"/>
      <c r="T44" s="58"/>
      <c r="U44" s="58"/>
      <c r="V44" s="59"/>
      <c r="W44" s="59"/>
      <c r="X44" s="59"/>
      <c r="Y44" s="59"/>
      <c r="Z44" s="59"/>
      <c r="AA44" s="60"/>
      <c r="AB44" s="60"/>
      <c r="AC44" s="60">
        <v>30</v>
      </c>
      <c r="AD44" s="60"/>
      <c r="AE44" s="60">
        <v>2</v>
      </c>
      <c r="AF44" s="61"/>
      <c r="AG44" s="61"/>
      <c r="AH44" s="61"/>
      <c r="AI44" s="61"/>
      <c r="AJ44" s="61"/>
      <c r="AK44" s="42">
        <f>G44+H44+I44+J44+L44+M44+O44+N44+Q44+R44+S44+T44+V44+W44+X44+Y44+AA44+AB44+AC44+AD44+AF44+AG44+AH44+AI44</f>
        <v>30</v>
      </c>
      <c r="AL44" s="42">
        <f t="shared" si="7"/>
        <v>2</v>
      </c>
      <c r="AM44" s="42"/>
    </row>
    <row r="45" spans="1:39" s="36" customFormat="1" ht="17.25" customHeight="1">
      <c r="A45" s="54" t="s">
        <v>86</v>
      </c>
      <c r="B45" s="55" t="s">
        <v>105</v>
      </c>
      <c r="C45" s="42"/>
      <c r="D45" s="42"/>
      <c r="E45" s="42">
        <v>4</v>
      </c>
      <c r="F45" s="42"/>
      <c r="G45" s="56"/>
      <c r="H45" s="56"/>
      <c r="I45" s="56"/>
      <c r="J45" s="56"/>
      <c r="K45" s="56"/>
      <c r="L45" s="57"/>
      <c r="M45" s="57"/>
      <c r="N45" s="57"/>
      <c r="O45" s="57"/>
      <c r="P45" s="57"/>
      <c r="Q45" s="58"/>
      <c r="R45" s="58"/>
      <c r="S45" s="58"/>
      <c r="T45" s="58"/>
      <c r="U45" s="58"/>
      <c r="V45" s="59">
        <v>15</v>
      </c>
      <c r="W45" s="59"/>
      <c r="X45" s="59"/>
      <c r="Y45" s="59"/>
      <c r="Z45" s="59">
        <v>1</v>
      </c>
      <c r="AA45" s="60"/>
      <c r="AB45" s="60"/>
      <c r="AC45" s="60"/>
      <c r="AD45" s="60"/>
      <c r="AE45" s="60"/>
      <c r="AF45" s="61"/>
      <c r="AG45" s="61"/>
      <c r="AH45" s="61"/>
      <c r="AI45" s="61"/>
      <c r="AJ45" s="61"/>
      <c r="AK45" s="42">
        <f>G45+H45+I45+J45+L45+M45+O45+N45+Q45+R45+S45+T45+V45+W45+X45+Y45+AA45+AB45+AC45+AD45+AF45+AG45+AH45+AI45</f>
        <v>15</v>
      </c>
      <c r="AL45" s="42">
        <f>K45+P45+U45+Z45+AE45+AJ45</f>
        <v>1</v>
      </c>
      <c r="AM45" s="42"/>
    </row>
    <row r="46" spans="1:39" s="36" customFormat="1" ht="27" customHeight="1">
      <c r="A46" s="54" t="s">
        <v>87</v>
      </c>
      <c r="B46" s="55" t="s">
        <v>47</v>
      </c>
      <c r="C46" s="42"/>
      <c r="D46" s="114">
        <v>3</v>
      </c>
      <c r="E46" s="42"/>
      <c r="F46" s="42"/>
      <c r="G46" s="56"/>
      <c r="H46" s="56"/>
      <c r="I46" s="56"/>
      <c r="J46" s="56"/>
      <c r="K46" s="56"/>
      <c r="L46" s="57"/>
      <c r="M46" s="57"/>
      <c r="N46" s="57"/>
      <c r="O46" s="57"/>
      <c r="P46" s="125"/>
      <c r="Q46" s="65">
        <v>30</v>
      </c>
      <c r="R46" s="58"/>
      <c r="S46" s="58"/>
      <c r="T46" s="58"/>
      <c r="U46" s="65">
        <v>2</v>
      </c>
      <c r="V46" s="59"/>
      <c r="W46" s="59"/>
      <c r="X46" s="59"/>
      <c r="Y46" s="59"/>
      <c r="Z46" s="59"/>
      <c r="AA46" s="60"/>
      <c r="AB46" s="60"/>
      <c r="AC46" s="60"/>
      <c r="AD46" s="60"/>
      <c r="AE46" s="60"/>
      <c r="AF46" s="61"/>
      <c r="AG46" s="61"/>
      <c r="AH46" s="61"/>
      <c r="AI46" s="61"/>
      <c r="AJ46" s="61"/>
      <c r="AK46" s="42">
        <f t="shared" si="6"/>
        <v>30</v>
      </c>
      <c r="AL46" s="42">
        <f t="shared" si="7"/>
        <v>2</v>
      </c>
      <c r="AM46" s="42"/>
    </row>
    <row r="47" spans="1:39" s="36" customFormat="1" ht="21.75" customHeight="1">
      <c r="A47" s="146" t="s">
        <v>88</v>
      </c>
      <c r="B47" s="148" t="s">
        <v>121</v>
      </c>
      <c r="C47" s="132"/>
      <c r="D47" s="42">
        <v>3.4</v>
      </c>
      <c r="E47" s="42"/>
      <c r="F47" s="42">
        <v>2</v>
      </c>
      <c r="G47" s="56"/>
      <c r="H47" s="56"/>
      <c r="I47" s="56"/>
      <c r="J47" s="56"/>
      <c r="K47" s="56"/>
      <c r="L47" s="57">
        <v>30</v>
      </c>
      <c r="M47" s="57"/>
      <c r="N47" s="57"/>
      <c r="O47" s="57"/>
      <c r="P47" s="57">
        <v>2</v>
      </c>
      <c r="Q47" s="58">
        <v>30</v>
      </c>
      <c r="R47" s="58"/>
      <c r="S47" s="58"/>
      <c r="T47" s="58"/>
      <c r="U47" s="58">
        <v>2</v>
      </c>
      <c r="V47" s="59">
        <v>30</v>
      </c>
      <c r="W47" s="59"/>
      <c r="X47" s="59"/>
      <c r="Y47" s="59"/>
      <c r="Z47" s="59">
        <v>2</v>
      </c>
      <c r="AA47" s="60"/>
      <c r="AB47" s="60"/>
      <c r="AC47" s="60"/>
      <c r="AD47" s="60"/>
      <c r="AE47" s="60"/>
      <c r="AF47" s="61"/>
      <c r="AG47" s="61"/>
      <c r="AH47" s="61"/>
      <c r="AI47" s="61"/>
      <c r="AJ47" s="61"/>
      <c r="AK47" s="42">
        <f>G47+H47+I47+J47+L47+M47+O47+N47+Q47+R47+S47+T47+V47+W47+X47+Y47+AA47+AB47+AC47+AD47+AF47+AG47+AH47+AI47</f>
        <v>90</v>
      </c>
      <c r="AL47" s="42">
        <f>K47+P47+U47+Z47+AE47+AJ47</f>
        <v>6</v>
      </c>
      <c r="AM47" s="42"/>
    </row>
    <row r="48" spans="1:39" s="36" customFormat="1" ht="21.75" customHeight="1">
      <c r="A48" s="147"/>
      <c r="B48" s="149"/>
      <c r="C48" s="133"/>
      <c r="D48" s="42"/>
      <c r="E48" s="42">
        <v>3</v>
      </c>
      <c r="F48" s="42"/>
      <c r="G48" s="56"/>
      <c r="H48" s="56"/>
      <c r="I48" s="56"/>
      <c r="J48" s="56"/>
      <c r="K48" s="56"/>
      <c r="L48" s="57"/>
      <c r="M48" s="57"/>
      <c r="N48" s="57"/>
      <c r="O48" s="57"/>
      <c r="P48" s="57"/>
      <c r="Q48" s="58"/>
      <c r="R48" s="58"/>
      <c r="S48" s="58">
        <v>30</v>
      </c>
      <c r="T48" s="58"/>
      <c r="U48" s="58">
        <v>2</v>
      </c>
      <c r="V48" s="59"/>
      <c r="W48" s="59"/>
      <c r="X48" s="59"/>
      <c r="Y48" s="59"/>
      <c r="Z48" s="59"/>
      <c r="AA48" s="60"/>
      <c r="AB48" s="60"/>
      <c r="AC48" s="60"/>
      <c r="AD48" s="60"/>
      <c r="AE48" s="60"/>
      <c r="AF48" s="61"/>
      <c r="AG48" s="61"/>
      <c r="AH48" s="61"/>
      <c r="AI48" s="61"/>
      <c r="AJ48" s="61"/>
      <c r="AK48" s="42">
        <f t="shared" si="6"/>
        <v>30</v>
      </c>
      <c r="AL48" s="42">
        <f t="shared" si="7"/>
        <v>2</v>
      </c>
      <c r="AM48" s="42"/>
    </row>
    <row r="49" spans="1:39" s="85" customFormat="1" ht="16.5">
      <c r="A49" s="152" t="s">
        <v>26</v>
      </c>
      <c r="B49" s="153"/>
      <c r="C49" s="114"/>
      <c r="D49" s="42"/>
      <c r="E49" s="42"/>
      <c r="F49" s="42"/>
      <c r="G49" s="69">
        <f>SUM(G41:G48)</f>
        <v>45</v>
      </c>
      <c r="H49" s="69">
        <f>SUM(H41:H48)</f>
        <v>0</v>
      </c>
      <c r="I49" s="69">
        <f>SUM(I41:I48)</f>
        <v>0</v>
      </c>
      <c r="J49" s="69">
        <f>SUM(J41:J48)</f>
        <v>0</v>
      </c>
      <c r="K49" s="69">
        <f>SUM(K41:K48)</f>
        <v>4</v>
      </c>
      <c r="L49" s="119">
        <f>SUM(L41:L48)</f>
        <v>60</v>
      </c>
      <c r="M49" s="119">
        <f>SUM(M41:M48)</f>
        <v>0</v>
      </c>
      <c r="N49" s="119">
        <f>SUM(N41:N48)</f>
        <v>30</v>
      </c>
      <c r="O49" s="119">
        <f>SUM(O41:O48)</f>
        <v>0</v>
      </c>
      <c r="P49" s="119">
        <f>SUM(P41:P48)</f>
        <v>6</v>
      </c>
      <c r="Q49" s="65">
        <f>SUM(Q41:Q48)</f>
        <v>90</v>
      </c>
      <c r="R49" s="65">
        <f>SUM(R41:R48)</f>
        <v>0</v>
      </c>
      <c r="S49" s="65">
        <f>SUM(S41:S48)</f>
        <v>60</v>
      </c>
      <c r="T49" s="65">
        <f>SUM(T41:T48)</f>
        <v>0</v>
      </c>
      <c r="U49" s="65">
        <f>SUM(U41:U48)</f>
        <v>10</v>
      </c>
      <c r="V49" s="110">
        <f>SUM(V41:V48)</f>
        <v>75</v>
      </c>
      <c r="W49" s="110">
        <f>SUM(W41:W48)</f>
        <v>0</v>
      </c>
      <c r="X49" s="110">
        <f>SUM(X41:X48)</f>
        <v>30</v>
      </c>
      <c r="Y49" s="110">
        <f>SUM(Y41:Y48)</f>
        <v>0</v>
      </c>
      <c r="Z49" s="110">
        <f>SUM(Z41:Z48)</f>
        <v>7</v>
      </c>
      <c r="AA49" s="66">
        <f>SUM(AA41:AA48)</f>
        <v>30</v>
      </c>
      <c r="AB49" s="66">
        <f>SUM(AB41:AB48)</f>
        <v>0</v>
      </c>
      <c r="AC49" s="66">
        <f>SUM(AC41:AC48)</f>
        <v>30</v>
      </c>
      <c r="AD49" s="66">
        <f>SUM(AD41:AD48)</f>
        <v>0</v>
      </c>
      <c r="AE49" s="66">
        <f>SUM(AE41:AE48)</f>
        <v>5</v>
      </c>
      <c r="AF49" s="115">
        <f>SUM(AF41:AF48)</f>
        <v>0</v>
      </c>
      <c r="AG49" s="115">
        <f>SUM(AG41:AG48)</f>
        <v>0</v>
      </c>
      <c r="AH49" s="115">
        <f>SUM(AH41:AH48)</f>
        <v>0</v>
      </c>
      <c r="AI49" s="115">
        <f>SUM(AI41:AI48)</f>
        <v>0</v>
      </c>
      <c r="AJ49" s="115">
        <f>SUM(AJ41:AJ48)</f>
        <v>0</v>
      </c>
      <c r="AK49" s="114">
        <f>SUM(AK41:AK48)</f>
        <v>450</v>
      </c>
      <c r="AL49" s="114">
        <f>SUM(AL41:AL48)</f>
        <v>32</v>
      </c>
      <c r="AM49" s="114"/>
    </row>
    <row r="50" spans="1:39" s="36" customFormat="1" ht="16.5">
      <c r="A50" s="154" t="s">
        <v>142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6"/>
    </row>
    <row r="51" spans="1:39" s="36" customFormat="1" ht="16.5" customHeight="1">
      <c r="A51" s="54" t="s">
        <v>89</v>
      </c>
      <c r="B51" s="63" t="s">
        <v>48</v>
      </c>
      <c r="C51" s="42"/>
      <c r="D51" s="42">
        <v>2</v>
      </c>
      <c r="E51" s="42"/>
      <c r="F51" s="42">
        <v>1</v>
      </c>
      <c r="G51" s="56">
        <v>30</v>
      </c>
      <c r="H51" s="56"/>
      <c r="I51" s="56"/>
      <c r="J51" s="56"/>
      <c r="K51" s="56">
        <v>2</v>
      </c>
      <c r="L51" s="57">
        <v>30</v>
      </c>
      <c r="M51" s="57"/>
      <c r="N51" s="57"/>
      <c r="O51" s="57"/>
      <c r="P51" s="128">
        <v>2</v>
      </c>
      <c r="Q51" s="58"/>
      <c r="R51" s="58"/>
      <c r="S51" s="58"/>
      <c r="T51" s="58"/>
      <c r="U51" s="58"/>
      <c r="V51" s="59"/>
      <c r="W51" s="59"/>
      <c r="X51" s="59"/>
      <c r="Y51" s="59"/>
      <c r="Z51" s="59"/>
      <c r="AA51" s="60"/>
      <c r="AB51" s="60"/>
      <c r="AC51" s="60"/>
      <c r="AD51" s="60"/>
      <c r="AE51" s="60"/>
      <c r="AF51" s="61"/>
      <c r="AG51" s="61"/>
      <c r="AH51" s="61"/>
      <c r="AI51" s="61"/>
      <c r="AJ51" s="61"/>
      <c r="AK51" s="42">
        <f aca="true" t="shared" si="8" ref="AK51:AK58">G51+H51+I51+J51+L51+M51+O51+N51+Q51+R51+S51+T51+V51+W51+X51+Y51+AA51+AB51+AC51+AD51+AF51+AG51+AH51+AI51</f>
        <v>60</v>
      </c>
      <c r="AL51" s="42">
        <f>K51+P51+U51+Z51+AE51+AJ51</f>
        <v>4</v>
      </c>
      <c r="AM51" s="42"/>
    </row>
    <row r="52" spans="1:39" s="36" customFormat="1" ht="16.5" customHeight="1">
      <c r="A52" s="54" t="s">
        <v>90</v>
      </c>
      <c r="B52" s="63" t="s">
        <v>49</v>
      </c>
      <c r="C52" s="42"/>
      <c r="D52" s="42">
        <v>2</v>
      </c>
      <c r="E52" s="42"/>
      <c r="F52" s="42">
        <v>1</v>
      </c>
      <c r="G52" s="56">
        <v>30</v>
      </c>
      <c r="H52" s="56"/>
      <c r="I52" s="56"/>
      <c r="J52" s="56"/>
      <c r="K52" s="56">
        <v>2</v>
      </c>
      <c r="L52" s="57">
        <v>30</v>
      </c>
      <c r="M52" s="57"/>
      <c r="N52" s="57"/>
      <c r="O52" s="57"/>
      <c r="P52" s="128">
        <v>2</v>
      </c>
      <c r="Q52" s="58"/>
      <c r="R52" s="58"/>
      <c r="S52" s="58"/>
      <c r="T52" s="58"/>
      <c r="U52" s="58"/>
      <c r="V52" s="59"/>
      <c r="W52" s="59"/>
      <c r="X52" s="59"/>
      <c r="Y52" s="59"/>
      <c r="Z52" s="59"/>
      <c r="AA52" s="60"/>
      <c r="AB52" s="60"/>
      <c r="AC52" s="60"/>
      <c r="AD52" s="60"/>
      <c r="AE52" s="60"/>
      <c r="AF52" s="61"/>
      <c r="AG52" s="61"/>
      <c r="AH52" s="61"/>
      <c r="AI52" s="61"/>
      <c r="AJ52" s="61"/>
      <c r="AK52" s="42">
        <v>60</v>
      </c>
      <c r="AL52" s="42">
        <f aca="true" t="shared" si="9" ref="AL52:AL61">K52+P52+U52+Z52+AE52+AJ52</f>
        <v>4</v>
      </c>
      <c r="AM52" s="42"/>
    </row>
    <row r="53" spans="1:39" s="36" customFormat="1" ht="16.5" customHeight="1">
      <c r="A53" s="54" t="s">
        <v>91</v>
      </c>
      <c r="B53" s="63" t="s">
        <v>50</v>
      </c>
      <c r="C53" s="42"/>
      <c r="D53" s="42"/>
      <c r="E53" s="42">
        <v>5</v>
      </c>
      <c r="F53" s="42"/>
      <c r="G53" s="56"/>
      <c r="H53" s="56"/>
      <c r="I53" s="56"/>
      <c r="J53" s="56"/>
      <c r="K53" s="56"/>
      <c r="L53" s="57"/>
      <c r="M53" s="57"/>
      <c r="N53" s="57"/>
      <c r="O53" s="57"/>
      <c r="P53" s="57"/>
      <c r="Q53" s="58"/>
      <c r="R53" s="58"/>
      <c r="S53" s="58"/>
      <c r="T53" s="58"/>
      <c r="U53" s="58"/>
      <c r="V53" s="59"/>
      <c r="W53" s="59"/>
      <c r="X53" s="59"/>
      <c r="Y53" s="59"/>
      <c r="Z53" s="59"/>
      <c r="AA53" s="60">
        <v>30</v>
      </c>
      <c r="AB53" s="60"/>
      <c r="AC53" s="60"/>
      <c r="AD53" s="60"/>
      <c r="AE53" s="60">
        <v>3</v>
      </c>
      <c r="AF53" s="61"/>
      <c r="AG53" s="61"/>
      <c r="AH53" s="61"/>
      <c r="AI53" s="61"/>
      <c r="AJ53" s="61"/>
      <c r="AK53" s="42">
        <f t="shared" si="8"/>
        <v>30</v>
      </c>
      <c r="AL53" s="42">
        <f t="shared" si="9"/>
        <v>3</v>
      </c>
      <c r="AM53" s="42"/>
    </row>
    <row r="54" spans="1:39" s="36" customFormat="1" ht="16.5" customHeight="1">
      <c r="A54" s="54" t="s">
        <v>92</v>
      </c>
      <c r="B54" s="63" t="s">
        <v>51</v>
      </c>
      <c r="C54" s="42"/>
      <c r="D54" s="42"/>
      <c r="E54" s="42"/>
      <c r="F54" s="42">
        <v>1</v>
      </c>
      <c r="G54" s="56"/>
      <c r="H54" s="56"/>
      <c r="I54" s="56">
        <v>30</v>
      </c>
      <c r="J54" s="56"/>
      <c r="K54" s="56">
        <v>2</v>
      </c>
      <c r="L54" s="57"/>
      <c r="M54" s="57"/>
      <c r="N54" s="57"/>
      <c r="O54" s="57"/>
      <c r="P54" s="57"/>
      <c r="Q54" s="58"/>
      <c r="R54" s="58"/>
      <c r="S54" s="58"/>
      <c r="T54" s="58"/>
      <c r="U54" s="58"/>
      <c r="V54" s="59"/>
      <c r="W54" s="59"/>
      <c r="X54" s="59"/>
      <c r="Y54" s="59"/>
      <c r="Z54" s="59"/>
      <c r="AA54" s="60"/>
      <c r="AB54" s="60"/>
      <c r="AC54" s="60"/>
      <c r="AD54" s="60"/>
      <c r="AE54" s="60"/>
      <c r="AF54" s="61"/>
      <c r="AG54" s="61"/>
      <c r="AH54" s="61"/>
      <c r="AI54" s="61"/>
      <c r="AJ54" s="61"/>
      <c r="AK54" s="42">
        <f t="shared" si="8"/>
        <v>30</v>
      </c>
      <c r="AL54" s="42">
        <f t="shared" si="9"/>
        <v>2</v>
      </c>
      <c r="AM54" s="42"/>
    </row>
    <row r="55" spans="1:39" s="36" customFormat="1" ht="16.5" customHeight="1">
      <c r="A55" s="54" t="s">
        <v>93</v>
      </c>
      <c r="B55" s="63" t="s">
        <v>111</v>
      </c>
      <c r="C55" s="42"/>
      <c r="D55" s="42"/>
      <c r="E55" s="42">
        <v>2</v>
      </c>
      <c r="F55" s="42"/>
      <c r="G55" s="56"/>
      <c r="H55" s="56"/>
      <c r="I55" s="56"/>
      <c r="J55" s="56"/>
      <c r="K55" s="56"/>
      <c r="L55" s="57">
        <v>30</v>
      </c>
      <c r="M55" s="57"/>
      <c r="N55" s="57"/>
      <c r="O55" s="57"/>
      <c r="P55" s="57">
        <v>2</v>
      </c>
      <c r="Q55" s="58"/>
      <c r="R55" s="58"/>
      <c r="S55" s="58"/>
      <c r="T55" s="58"/>
      <c r="U55" s="58"/>
      <c r="V55" s="110"/>
      <c r="W55" s="59"/>
      <c r="X55" s="59"/>
      <c r="Y55" s="59"/>
      <c r="Z55" s="110"/>
      <c r="AA55" s="60"/>
      <c r="AB55" s="60"/>
      <c r="AC55" s="60"/>
      <c r="AD55" s="60"/>
      <c r="AE55" s="60"/>
      <c r="AF55" s="61"/>
      <c r="AG55" s="61"/>
      <c r="AH55" s="61"/>
      <c r="AI55" s="61"/>
      <c r="AJ55" s="61"/>
      <c r="AK55" s="42">
        <f>G55+H55+I55+J55+L55+M55+O55+N55+Q55+R55+S55+T55+V55+W55+X55+Y55+AA55+AB55+AC55+AD55+AF55+AG55+AH55+AI55</f>
        <v>30</v>
      </c>
      <c r="AL55" s="42">
        <f>K55+P55+U55+Z55+AE55+AJ55</f>
        <v>2</v>
      </c>
      <c r="AM55" s="42"/>
    </row>
    <row r="56" spans="1:39" s="36" customFormat="1" ht="42" customHeight="1">
      <c r="A56" s="112" t="s">
        <v>94</v>
      </c>
      <c r="B56" s="122" t="s">
        <v>143</v>
      </c>
      <c r="C56" s="100"/>
      <c r="D56" s="100">
        <v>4</v>
      </c>
      <c r="E56" s="100"/>
      <c r="F56" s="100">
        <v>3</v>
      </c>
      <c r="G56" s="56"/>
      <c r="H56" s="56"/>
      <c r="I56" s="56"/>
      <c r="J56" s="56"/>
      <c r="K56" s="56"/>
      <c r="L56" s="57"/>
      <c r="M56" s="57"/>
      <c r="N56" s="57"/>
      <c r="O56" s="57"/>
      <c r="P56" s="57"/>
      <c r="Q56" s="58"/>
      <c r="R56" s="58"/>
      <c r="S56" s="106">
        <v>30</v>
      </c>
      <c r="T56" s="58"/>
      <c r="U56" s="106">
        <v>2</v>
      </c>
      <c r="V56" s="59"/>
      <c r="W56" s="59"/>
      <c r="X56" s="103">
        <v>60</v>
      </c>
      <c r="Y56" s="59"/>
      <c r="Z56" s="103">
        <v>4</v>
      </c>
      <c r="AA56" s="60"/>
      <c r="AB56" s="60"/>
      <c r="AC56" s="60"/>
      <c r="AD56" s="60"/>
      <c r="AE56" s="60"/>
      <c r="AF56" s="61"/>
      <c r="AG56" s="61"/>
      <c r="AH56" s="61"/>
      <c r="AI56" s="61"/>
      <c r="AJ56" s="61"/>
      <c r="AK56" s="100">
        <f t="shared" si="8"/>
        <v>90</v>
      </c>
      <c r="AL56" s="100">
        <f t="shared" si="9"/>
        <v>6</v>
      </c>
      <c r="AM56" s="42"/>
    </row>
    <row r="57" spans="1:39" s="36" customFormat="1" ht="33" customHeight="1">
      <c r="A57" s="54" t="s">
        <v>95</v>
      </c>
      <c r="B57" s="63" t="s">
        <v>139</v>
      </c>
      <c r="C57" s="42"/>
      <c r="D57" s="42"/>
      <c r="E57" s="42">
        <v>6</v>
      </c>
      <c r="F57" s="42">
        <v>5</v>
      </c>
      <c r="G57" s="56"/>
      <c r="H57" s="56"/>
      <c r="I57" s="56"/>
      <c r="J57" s="56"/>
      <c r="K57" s="56"/>
      <c r="L57" s="57"/>
      <c r="M57" s="57"/>
      <c r="N57" s="57"/>
      <c r="O57" s="57"/>
      <c r="P57" s="57"/>
      <c r="Q57" s="58"/>
      <c r="R57" s="58"/>
      <c r="S57" s="58"/>
      <c r="T57" s="58"/>
      <c r="U57" s="58"/>
      <c r="V57" s="59"/>
      <c r="W57" s="59"/>
      <c r="X57" s="59"/>
      <c r="Y57" s="59"/>
      <c r="Z57" s="59"/>
      <c r="AA57" s="60"/>
      <c r="AB57" s="60"/>
      <c r="AC57" s="60">
        <v>30</v>
      </c>
      <c r="AD57" s="60"/>
      <c r="AE57" s="60">
        <v>1</v>
      </c>
      <c r="AF57" s="61"/>
      <c r="AG57" s="61"/>
      <c r="AH57" s="61">
        <v>30</v>
      </c>
      <c r="AI57" s="61"/>
      <c r="AJ57" s="61">
        <v>2</v>
      </c>
      <c r="AK57" s="42">
        <f t="shared" si="8"/>
        <v>60</v>
      </c>
      <c r="AL57" s="42">
        <f t="shared" si="9"/>
        <v>3</v>
      </c>
      <c r="AM57" s="42"/>
    </row>
    <row r="58" spans="1:39" s="36" customFormat="1" ht="27.75" customHeight="1">
      <c r="A58" s="54" t="s">
        <v>96</v>
      </c>
      <c r="B58" s="63" t="s">
        <v>100</v>
      </c>
      <c r="C58" s="42"/>
      <c r="D58" s="42">
        <v>6</v>
      </c>
      <c r="E58" s="42">
        <v>5</v>
      </c>
      <c r="F58" s="42">
        <v>4</v>
      </c>
      <c r="G58" s="56"/>
      <c r="H58" s="56"/>
      <c r="I58" s="56"/>
      <c r="J58" s="56"/>
      <c r="K58" s="56"/>
      <c r="L58" s="57"/>
      <c r="M58" s="57"/>
      <c r="N58" s="57"/>
      <c r="O58" s="57"/>
      <c r="P58" s="57"/>
      <c r="Q58" s="58"/>
      <c r="R58" s="58"/>
      <c r="S58" s="58"/>
      <c r="T58" s="58"/>
      <c r="U58" s="58"/>
      <c r="V58" s="59"/>
      <c r="W58" s="59"/>
      <c r="X58" s="59">
        <v>30</v>
      </c>
      <c r="Y58" s="59"/>
      <c r="Z58" s="59">
        <v>1</v>
      </c>
      <c r="AA58" s="60"/>
      <c r="AB58" s="60"/>
      <c r="AC58" s="60">
        <v>30</v>
      </c>
      <c r="AD58" s="60"/>
      <c r="AE58" s="60">
        <v>2</v>
      </c>
      <c r="AF58" s="61"/>
      <c r="AG58" s="61"/>
      <c r="AH58" s="61">
        <v>30</v>
      </c>
      <c r="AI58" s="61"/>
      <c r="AJ58" s="61">
        <v>3</v>
      </c>
      <c r="AK58" s="42">
        <f t="shared" si="8"/>
        <v>90</v>
      </c>
      <c r="AL58" s="42">
        <f t="shared" si="9"/>
        <v>6</v>
      </c>
      <c r="AM58" s="42"/>
    </row>
    <row r="59" spans="1:39" s="36" customFormat="1" ht="27.75" customHeight="1">
      <c r="A59" s="54" t="s">
        <v>97</v>
      </c>
      <c r="B59" s="63" t="s">
        <v>161</v>
      </c>
      <c r="C59" s="42"/>
      <c r="D59" s="42"/>
      <c r="E59" s="42"/>
      <c r="F59" s="42">
        <v>2</v>
      </c>
      <c r="G59" s="56"/>
      <c r="H59" s="56"/>
      <c r="I59" s="56"/>
      <c r="J59" s="56"/>
      <c r="K59" s="56"/>
      <c r="L59" s="57"/>
      <c r="M59" s="57"/>
      <c r="N59" s="57"/>
      <c r="O59" s="57"/>
      <c r="P59" s="57">
        <v>1</v>
      </c>
      <c r="Q59" s="58"/>
      <c r="R59" s="58"/>
      <c r="S59" s="58"/>
      <c r="T59" s="58"/>
      <c r="U59" s="65"/>
      <c r="V59" s="59"/>
      <c r="W59" s="59"/>
      <c r="X59" s="59"/>
      <c r="Y59" s="59"/>
      <c r="Z59" s="110"/>
      <c r="AA59" s="60"/>
      <c r="AB59" s="60"/>
      <c r="AC59" s="60"/>
      <c r="AD59" s="60"/>
      <c r="AE59" s="66"/>
      <c r="AF59" s="61"/>
      <c r="AG59" s="61"/>
      <c r="AH59" s="61"/>
      <c r="AI59" s="61"/>
      <c r="AJ59" s="115"/>
      <c r="AK59" s="42">
        <v>0</v>
      </c>
      <c r="AL59" s="42">
        <f>K59+P59+U59+Z59+AE59+AJ59</f>
        <v>1</v>
      </c>
      <c r="AM59" s="42"/>
    </row>
    <row r="60" spans="1:39" s="36" customFormat="1" ht="45.75" customHeight="1">
      <c r="A60" s="54" t="s">
        <v>98</v>
      </c>
      <c r="B60" s="63" t="s">
        <v>109</v>
      </c>
      <c r="C60" s="42"/>
      <c r="D60" s="42"/>
      <c r="E60" s="42"/>
      <c r="F60" s="42">
        <v>4</v>
      </c>
      <c r="G60" s="56"/>
      <c r="H60" s="56"/>
      <c r="I60" s="56"/>
      <c r="J60" s="56"/>
      <c r="K60" s="56"/>
      <c r="L60" s="57"/>
      <c r="M60" s="57"/>
      <c r="N60" s="57"/>
      <c r="O60" s="57"/>
      <c r="P60" s="57"/>
      <c r="Q60" s="58"/>
      <c r="R60" s="58"/>
      <c r="S60" s="58"/>
      <c r="T60" s="58"/>
      <c r="U60" s="58"/>
      <c r="V60" s="59"/>
      <c r="W60" s="59"/>
      <c r="X60" s="59"/>
      <c r="Y60" s="59"/>
      <c r="Z60" s="59">
        <v>4</v>
      </c>
      <c r="AA60" s="60"/>
      <c r="AB60" s="60"/>
      <c r="AC60" s="60"/>
      <c r="AD60" s="60"/>
      <c r="AE60" s="66"/>
      <c r="AF60" s="61"/>
      <c r="AG60" s="61"/>
      <c r="AH60" s="61"/>
      <c r="AI60" s="61"/>
      <c r="AJ60" s="115"/>
      <c r="AK60" s="42">
        <v>0</v>
      </c>
      <c r="AL60" s="42">
        <f>K60+P60+U60+Z60+AE60+AJ60</f>
        <v>4</v>
      </c>
      <c r="AM60" s="42"/>
    </row>
    <row r="61" spans="1:39" s="36" customFormat="1" ht="39.75" customHeight="1">
      <c r="A61" s="54" t="s">
        <v>99</v>
      </c>
      <c r="B61" s="63" t="s">
        <v>110</v>
      </c>
      <c r="C61" s="42"/>
      <c r="D61" s="42"/>
      <c r="E61" s="42"/>
      <c r="F61" s="42">
        <v>6</v>
      </c>
      <c r="G61" s="56"/>
      <c r="H61" s="56"/>
      <c r="I61" s="56"/>
      <c r="J61" s="56"/>
      <c r="K61" s="56"/>
      <c r="L61" s="57"/>
      <c r="M61" s="57"/>
      <c r="N61" s="57"/>
      <c r="O61" s="57"/>
      <c r="P61" s="57"/>
      <c r="Q61" s="58"/>
      <c r="R61" s="58"/>
      <c r="S61" s="58"/>
      <c r="T61" s="58"/>
      <c r="U61" s="58"/>
      <c r="V61" s="59"/>
      <c r="W61" s="59"/>
      <c r="X61" s="59"/>
      <c r="Y61" s="59"/>
      <c r="Z61" s="59"/>
      <c r="AA61" s="60"/>
      <c r="AB61" s="60"/>
      <c r="AC61" s="60"/>
      <c r="AD61" s="60"/>
      <c r="AE61" s="66"/>
      <c r="AF61" s="61"/>
      <c r="AG61" s="61"/>
      <c r="AH61" s="61"/>
      <c r="AI61" s="61"/>
      <c r="AJ61" s="61">
        <v>2</v>
      </c>
      <c r="AK61" s="42">
        <v>0</v>
      </c>
      <c r="AL61" s="42">
        <f t="shared" si="9"/>
        <v>2</v>
      </c>
      <c r="AM61" s="42"/>
    </row>
    <row r="62" spans="1:39" s="85" customFormat="1" ht="16.5" customHeight="1">
      <c r="A62" s="152" t="s">
        <v>26</v>
      </c>
      <c r="B62" s="153"/>
      <c r="C62" s="114"/>
      <c r="D62" s="42"/>
      <c r="E62" s="42"/>
      <c r="F62" s="42"/>
      <c r="G62" s="69">
        <f aca="true" t="shared" si="10" ref="G62:AL62">SUM(G51:G61)</f>
        <v>60</v>
      </c>
      <c r="H62" s="69">
        <f t="shared" si="10"/>
        <v>0</v>
      </c>
      <c r="I62" s="69">
        <f t="shared" si="10"/>
        <v>30</v>
      </c>
      <c r="J62" s="69">
        <f t="shared" si="10"/>
        <v>0</v>
      </c>
      <c r="K62" s="69">
        <f t="shared" si="10"/>
        <v>6</v>
      </c>
      <c r="L62" s="119">
        <f t="shared" si="10"/>
        <v>90</v>
      </c>
      <c r="M62" s="119">
        <f t="shared" si="10"/>
        <v>0</v>
      </c>
      <c r="N62" s="119">
        <f t="shared" si="10"/>
        <v>0</v>
      </c>
      <c r="O62" s="119">
        <f t="shared" si="10"/>
        <v>0</v>
      </c>
      <c r="P62" s="119">
        <f t="shared" si="10"/>
        <v>7</v>
      </c>
      <c r="Q62" s="65">
        <f t="shared" si="10"/>
        <v>0</v>
      </c>
      <c r="R62" s="65">
        <f t="shared" si="10"/>
        <v>0</v>
      </c>
      <c r="S62" s="65">
        <f t="shared" si="10"/>
        <v>30</v>
      </c>
      <c r="T62" s="65">
        <f t="shared" si="10"/>
        <v>0</v>
      </c>
      <c r="U62" s="65">
        <f t="shared" si="10"/>
        <v>2</v>
      </c>
      <c r="V62" s="110">
        <f t="shared" si="10"/>
        <v>0</v>
      </c>
      <c r="W62" s="110">
        <f t="shared" si="10"/>
        <v>0</v>
      </c>
      <c r="X62" s="110">
        <f t="shared" si="10"/>
        <v>90</v>
      </c>
      <c r="Y62" s="110">
        <f t="shared" si="10"/>
        <v>0</v>
      </c>
      <c r="Z62" s="110">
        <f t="shared" si="10"/>
        <v>9</v>
      </c>
      <c r="AA62" s="66">
        <f t="shared" si="10"/>
        <v>30</v>
      </c>
      <c r="AB62" s="66">
        <f t="shared" si="10"/>
        <v>0</v>
      </c>
      <c r="AC62" s="66">
        <f t="shared" si="10"/>
        <v>60</v>
      </c>
      <c r="AD62" s="66">
        <f t="shared" si="10"/>
        <v>0</v>
      </c>
      <c r="AE62" s="66">
        <f t="shared" si="10"/>
        <v>6</v>
      </c>
      <c r="AF62" s="115">
        <f t="shared" si="10"/>
        <v>0</v>
      </c>
      <c r="AG62" s="115">
        <f t="shared" si="10"/>
        <v>0</v>
      </c>
      <c r="AH62" s="115">
        <f t="shared" si="10"/>
        <v>60</v>
      </c>
      <c r="AI62" s="115">
        <f t="shared" si="10"/>
        <v>0</v>
      </c>
      <c r="AJ62" s="115">
        <f t="shared" si="10"/>
        <v>7</v>
      </c>
      <c r="AK62" s="114">
        <f t="shared" si="10"/>
        <v>450</v>
      </c>
      <c r="AL62" s="114">
        <f t="shared" si="10"/>
        <v>37</v>
      </c>
      <c r="AM62" s="114"/>
    </row>
    <row r="63" spans="1:39" s="85" customFormat="1" ht="17.25" customHeight="1" hidden="1">
      <c r="A63" s="167" t="s">
        <v>28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9"/>
    </row>
    <row r="64" spans="1:39" s="36" customFormat="1" ht="17.25" customHeight="1" hidden="1">
      <c r="A64" s="93" t="s">
        <v>18</v>
      </c>
      <c r="B64" s="67"/>
      <c r="C64" s="42"/>
      <c r="D64" s="42"/>
      <c r="E64" s="42"/>
      <c r="F64" s="42"/>
      <c r="G64" s="56"/>
      <c r="H64" s="56"/>
      <c r="I64" s="56"/>
      <c r="J64" s="56"/>
      <c r="K64" s="56"/>
      <c r="L64" s="57"/>
      <c r="M64" s="57"/>
      <c r="N64" s="57"/>
      <c r="O64" s="57"/>
      <c r="P64" s="57"/>
      <c r="Q64" s="58"/>
      <c r="R64" s="58"/>
      <c r="S64" s="58"/>
      <c r="T64" s="58"/>
      <c r="U64" s="58"/>
      <c r="V64" s="59"/>
      <c r="W64" s="59"/>
      <c r="X64" s="59"/>
      <c r="Y64" s="59"/>
      <c r="Z64" s="59"/>
      <c r="AA64" s="60"/>
      <c r="AB64" s="60"/>
      <c r="AC64" s="60"/>
      <c r="AD64" s="60"/>
      <c r="AE64" s="60"/>
      <c r="AF64" s="61"/>
      <c r="AG64" s="61"/>
      <c r="AH64" s="61"/>
      <c r="AI64" s="61"/>
      <c r="AJ64" s="61"/>
      <c r="AK64" s="42">
        <f aca="true" t="shared" si="11" ref="AK64:AK69">G64+H64+I64+J64+L64+M64+O64+N64+Q64+R64+S64+T64+V64+W64+X64+Y64+AA64+AB64+AC64+AD64+AF64+AG64+AH64+AI64</f>
        <v>0</v>
      </c>
      <c r="AL64" s="42">
        <f aca="true" t="shared" si="12" ref="AL64:AL69">K64+P64+U64+Z64+AE64+AJ64</f>
        <v>0</v>
      </c>
      <c r="AM64" s="42"/>
    </row>
    <row r="65" spans="1:39" s="36" customFormat="1" ht="17.25" customHeight="1" hidden="1">
      <c r="A65" s="93" t="s">
        <v>19</v>
      </c>
      <c r="B65" s="67"/>
      <c r="C65" s="42"/>
      <c r="D65" s="42"/>
      <c r="E65" s="42"/>
      <c r="F65" s="42"/>
      <c r="G65" s="56"/>
      <c r="H65" s="56"/>
      <c r="I65" s="56"/>
      <c r="J65" s="56"/>
      <c r="K65" s="56"/>
      <c r="L65" s="57"/>
      <c r="M65" s="57"/>
      <c r="N65" s="57"/>
      <c r="O65" s="57"/>
      <c r="P65" s="57"/>
      <c r="Q65" s="58"/>
      <c r="R65" s="58"/>
      <c r="S65" s="58"/>
      <c r="T65" s="58"/>
      <c r="U65" s="58"/>
      <c r="V65" s="59"/>
      <c r="W65" s="59"/>
      <c r="X65" s="59"/>
      <c r="Y65" s="59"/>
      <c r="Z65" s="59"/>
      <c r="AA65" s="60"/>
      <c r="AB65" s="60"/>
      <c r="AC65" s="60"/>
      <c r="AD65" s="60"/>
      <c r="AE65" s="60"/>
      <c r="AF65" s="61"/>
      <c r="AG65" s="61"/>
      <c r="AH65" s="61"/>
      <c r="AI65" s="61"/>
      <c r="AJ65" s="61"/>
      <c r="AK65" s="42">
        <f t="shared" si="11"/>
        <v>0</v>
      </c>
      <c r="AL65" s="42">
        <f t="shared" si="12"/>
        <v>0</v>
      </c>
      <c r="AM65" s="42"/>
    </row>
    <row r="66" spans="1:39" s="36" customFormat="1" ht="16.5" customHeight="1" hidden="1">
      <c r="A66" s="93" t="s">
        <v>20</v>
      </c>
      <c r="B66" s="67"/>
      <c r="C66" s="42"/>
      <c r="D66" s="42"/>
      <c r="E66" s="42"/>
      <c r="F66" s="42"/>
      <c r="G66" s="56"/>
      <c r="H66" s="56"/>
      <c r="I66" s="56"/>
      <c r="J66" s="56"/>
      <c r="K66" s="56"/>
      <c r="L66" s="57"/>
      <c r="M66" s="57"/>
      <c r="N66" s="57"/>
      <c r="O66" s="57"/>
      <c r="P66" s="57"/>
      <c r="Q66" s="58"/>
      <c r="R66" s="58"/>
      <c r="S66" s="58"/>
      <c r="T66" s="58"/>
      <c r="U66" s="58"/>
      <c r="V66" s="59"/>
      <c r="W66" s="59"/>
      <c r="X66" s="59"/>
      <c r="Y66" s="59"/>
      <c r="Z66" s="59"/>
      <c r="AA66" s="60"/>
      <c r="AB66" s="60"/>
      <c r="AC66" s="60"/>
      <c r="AD66" s="60"/>
      <c r="AE66" s="60"/>
      <c r="AF66" s="61"/>
      <c r="AG66" s="61"/>
      <c r="AH66" s="61"/>
      <c r="AI66" s="61"/>
      <c r="AJ66" s="61"/>
      <c r="AK66" s="42">
        <f t="shared" si="11"/>
        <v>0</v>
      </c>
      <c r="AL66" s="42">
        <f t="shared" si="12"/>
        <v>0</v>
      </c>
      <c r="AM66" s="42"/>
    </row>
    <row r="67" spans="1:39" s="36" customFormat="1" ht="17.25" customHeight="1" hidden="1">
      <c r="A67" s="93" t="s">
        <v>21</v>
      </c>
      <c r="B67" s="67"/>
      <c r="C67" s="42"/>
      <c r="D67" s="42"/>
      <c r="E67" s="42"/>
      <c r="F67" s="42"/>
      <c r="G67" s="56"/>
      <c r="H67" s="56"/>
      <c r="I67" s="56"/>
      <c r="J67" s="56"/>
      <c r="K67" s="56"/>
      <c r="L67" s="57"/>
      <c r="M67" s="57"/>
      <c r="N67" s="57"/>
      <c r="O67" s="57"/>
      <c r="P67" s="57"/>
      <c r="Q67" s="58"/>
      <c r="R67" s="58"/>
      <c r="S67" s="58"/>
      <c r="T67" s="58"/>
      <c r="U67" s="58"/>
      <c r="V67" s="59"/>
      <c r="W67" s="59"/>
      <c r="X67" s="59"/>
      <c r="Y67" s="59"/>
      <c r="Z67" s="59"/>
      <c r="AA67" s="60"/>
      <c r="AB67" s="60"/>
      <c r="AC67" s="60"/>
      <c r="AD67" s="60"/>
      <c r="AE67" s="60"/>
      <c r="AF67" s="61"/>
      <c r="AG67" s="61"/>
      <c r="AH67" s="61"/>
      <c r="AI67" s="61"/>
      <c r="AJ67" s="61"/>
      <c r="AK67" s="42">
        <f t="shared" si="11"/>
        <v>0</v>
      </c>
      <c r="AL67" s="42">
        <f t="shared" si="12"/>
        <v>0</v>
      </c>
      <c r="AM67" s="42"/>
    </row>
    <row r="68" spans="1:39" s="36" customFormat="1" ht="17.25" customHeight="1" hidden="1">
      <c r="A68" s="93"/>
      <c r="B68" s="67"/>
      <c r="C68" s="42"/>
      <c r="D68" s="42"/>
      <c r="E68" s="42"/>
      <c r="F68" s="42"/>
      <c r="G68" s="56"/>
      <c r="H68" s="56"/>
      <c r="I68" s="56"/>
      <c r="J68" s="56"/>
      <c r="K68" s="56"/>
      <c r="L68" s="57"/>
      <c r="M68" s="57"/>
      <c r="N68" s="57"/>
      <c r="O68" s="57"/>
      <c r="P68" s="57"/>
      <c r="Q68" s="58"/>
      <c r="R68" s="58"/>
      <c r="S68" s="58"/>
      <c r="T68" s="58"/>
      <c r="U68" s="58"/>
      <c r="V68" s="59"/>
      <c r="W68" s="59"/>
      <c r="X68" s="59"/>
      <c r="Y68" s="59"/>
      <c r="Z68" s="59"/>
      <c r="AA68" s="60"/>
      <c r="AB68" s="60"/>
      <c r="AC68" s="60"/>
      <c r="AD68" s="60"/>
      <c r="AE68" s="60"/>
      <c r="AF68" s="61"/>
      <c r="AG68" s="61"/>
      <c r="AH68" s="61"/>
      <c r="AI68" s="61"/>
      <c r="AJ68" s="61"/>
      <c r="AK68" s="42">
        <f t="shared" si="11"/>
        <v>0</v>
      </c>
      <c r="AL68" s="42">
        <f t="shared" si="12"/>
        <v>0</v>
      </c>
      <c r="AM68" s="42"/>
    </row>
    <row r="69" spans="1:39" s="36" customFormat="1" ht="17.25" customHeight="1" hidden="1">
      <c r="A69" s="93"/>
      <c r="B69" s="67"/>
      <c r="C69" s="42"/>
      <c r="D69" s="42"/>
      <c r="E69" s="42"/>
      <c r="F69" s="42"/>
      <c r="G69" s="56"/>
      <c r="H69" s="56"/>
      <c r="I69" s="56"/>
      <c r="J69" s="56"/>
      <c r="K69" s="56"/>
      <c r="L69" s="57"/>
      <c r="M69" s="57"/>
      <c r="N69" s="57"/>
      <c r="O69" s="57"/>
      <c r="P69" s="57"/>
      <c r="Q69" s="58"/>
      <c r="R69" s="58"/>
      <c r="S69" s="58"/>
      <c r="T69" s="58"/>
      <c r="U69" s="58"/>
      <c r="V69" s="59"/>
      <c r="W69" s="59"/>
      <c r="X69" s="59"/>
      <c r="Y69" s="59"/>
      <c r="Z69" s="59"/>
      <c r="AA69" s="60"/>
      <c r="AB69" s="60"/>
      <c r="AC69" s="60"/>
      <c r="AD69" s="60"/>
      <c r="AE69" s="60"/>
      <c r="AF69" s="61"/>
      <c r="AG69" s="61"/>
      <c r="AH69" s="61"/>
      <c r="AI69" s="61"/>
      <c r="AJ69" s="61"/>
      <c r="AK69" s="42">
        <f t="shared" si="11"/>
        <v>0</v>
      </c>
      <c r="AL69" s="42">
        <f t="shared" si="12"/>
        <v>0</v>
      </c>
      <c r="AM69" s="42"/>
    </row>
    <row r="70" spans="1:39" s="36" customFormat="1" ht="17.25" customHeight="1" hidden="1">
      <c r="A70" s="159" t="s">
        <v>26</v>
      </c>
      <c r="B70" s="160"/>
      <c r="C70" s="114"/>
      <c r="D70" s="42"/>
      <c r="E70" s="42"/>
      <c r="F70" s="42"/>
      <c r="G70" s="69">
        <f>SUM(G64:G69)</f>
        <v>0</v>
      </c>
      <c r="H70" s="69">
        <f aca="true" t="shared" si="13" ref="H70:AL70">SUM(H64:H69)</f>
        <v>0</v>
      </c>
      <c r="I70" s="69">
        <f t="shared" si="13"/>
        <v>0</v>
      </c>
      <c r="J70" s="69">
        <f t="shared" si="13"/>
        <v>0</v>
      </c>
      <c r="K70" s="69">
        <f t="shared" si="13"/>
        <v>0</v>
      </c>
      <c r="L70" s="119">
        <f t="shared" si="13"/>
        <v>0</v>
      </c>
      <c r="M70" s="119">
        <f t="shared" si="13"/>
        <v>0</v>
      </c>
      <c r="N70" s="119">
        <f t="shared" si="13"/>
        <v>0</v>
      </c>
      <c r="O70" s="119">
        <f t="shared" si="13"/>
        <v>0</v>
      </c>
      <c r="P70" s="119">
        <f t="shared" si="13"/>
        <v>0</v>
      </c>
      <c r="Q70" s="65">
        <f t="shared" si="13"/>
        <v>0</v>
      </c>
      <c r="R70" s="65">
        <f t="shared" si="13"/>
        <v>0</v>
      </c>
      <c r="S70" s="65">
        <f t="shared" si="13"/>
        <v>0</v>
      </c>
      <c r="T70" s="65">
        <f t="shared" si="13"/>
        <v>0</v>
      </c>
      <c r="U70" s="65">
        <f t="shared" si="13"/>
        <v>0</v>
      </c>
      <c r="V70" s="110">
        <f t="shared" si="13"/>
        <v>0</v>
      </c>
      <c r="W70" s="110">
        <f t="shared" si="13"/>
        <v>0</v>
      </c>
      <c r="X70" s="110">
        <f t="shared" si="13"/>
        <v>0</v>
      </c>
      <c r="Y70" s="110">
        <f t="shared" si="13"/>
        <v>0</v>
      </c>
      <c r="Z70" s="110">
        <f t="shared" si="13"/>
        <v>0</v>
      </c>
      <c r="AA70" s="66">
        <f t="shared" si="13"/>
        <v>0</v>
      </c>
      <c r="AB70" s="66">
        <f t="shared" si="13"/>
        <v>0</v>
      </c>
      <c r="AC70" s="66">
        <f t="shared" si="13"/>
        <v>0</v>
      </c>
      <c r="AD70" s="66">
        <f t="shared" si="13"/>
        <v>0</v>
      </c>
      <c r="AE70" s="66">
        <f t="shared" si="13"/>
        <v>0</v>
      </c>
      <c r="AF70" s="115">
        <f t="shared" si="13"/>
        <v>0</v>
      </c>
      <c r="AG70" s="115">
        <f t="shared" si="13"/>
        <v>0</v>
      </c>
      <c r="AH70" s="115">
        <f t="shared" si="13"/>
        <v>0</v>
      </c>
      <c r="AI70" s="115">
        <f t="shared" si="13"/>
        <v>0</v>
      </c>
      <c r="AJ70" s="115">
        <f t="shared" si="13"/>
        <v>0</v>
      </c>
      <c r="AK70" s="114">
        <f t="shared" si="13"/>
        <v>0</v>
      </c>
      <c r="AL70" s="114">
        <f t="shared" si="13"/>
        <v>0</v>
      </c>
      <c r="AM70" s="114"/>
    </row>
    <row r="71" spans="1:39" s="36" customFormat="1" ht="16.5">
      <c r="A71" s="154" t="s">
        <v>58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6"/>
    </row>
    <row r="72" spans="1:39" s="36" customFormat="1" ht="34.5" customHeight="1">
      <c r="A72" s="157" t="s">
        <v>172</v>
      </c>
      <c r="B72" s="68" t="s">
        <v>140</v>
      </c>
      <c r="C72" s="132"/>
      <c r="D72" s="132"/>
      <c r="E72" s="132"/>
      <c r="F72" s="132">
        <v>6</v>
      </c>
      <c r="G72" s="144"/>
      <c r="H72" s="144"/>
      <c r="I72" s="144"/>
      <c r="J72" s="144"/>
      <c r="K72" s="144"/>
      <c r="L72" s="142"/>
      <c r="M72" s="142"/>
      <c r="N72" s="142"/>
      <c r="O72" s="142"/>
      <c r="P72" s="142"/>
      <c r="Q72" s="140"/>
      <c r="R72" s="140"/>
      <c r="S72" s="140"/>
      <c r="T72" s="140"/>
      <c r="U72" s="140"/>
      <c r="V72" s="138"/>
      <c r="W72" s="138"/>
      <c r="X72" s="138"/>
      <c r="Y72" s="138"/>
      <c r="Z72" s="138"/>
      <c r="AA72" s="136"/>
      <c r="AB72" s="136"/>
      <c r="AC72" s="136"/>
      <c r="AD72" s="136"/>
      <c r="AE72" s="136"/>
      <c r="AF72" s="134">
        <v>30</v>
      </c>
      <c r="AG72" s="134"/>
      <c r="AH72" s="134"/>
      <c r="AI72" s="134"/>
      <c r="AJ72" s="134">
        <v>1</v>
      </c>
      <c r="AK72" s="132">
        <f>G72+H72+I72+J72+L72+M72+O72+N72+Q72+R72+S72+T72+V72+W72+X72+Y72+AA72+AB72+AC72+AD72+AF72+AG72+AH72+AI72</f>
        <v>30</v>
      </c>
      <c r="AL72" s="132">
        <f>K72+P72+U72+Z72+AE72+AJ72</f>
        <v>1</v>
      </c>
      <c r="AM72" s="42"/>
    </row>
    <row r="73" spans="1:39" s="36" customFormat="1" ht="22.5" customHeight="1">
      <c r="A73" s="157"/>
      <c r="B73" s="68" t="s">
        <v>141</v>
      </c>
      <c r="C73" s="133"/>
      <c r="D73" s="133"/>
      <c r="E73" s="133"/>
      <c r="F73" s="133"/>
      <c r="G73" s="145"/>
      <c r="H73" s="145"/>
      <c r="I73" s="145"/>
      <c r="J73" s="145"/>
      <c r="K73" s="145"/>
      <c r="L73" s="143"/>
      <c r="M73" s="143"/>
      <c r="N73" s="143"/>
      <c r="O73" s="143"/>
      <c r="P73" s="143"/>
      <c r="Q73" s="141"/>
      <c r="R73" s="141"/>
      <c r="S73" s="141"/>
      <c r="T73" s="141"/>
      <c r="U73" s="141"/>
      <c r="V73" s="139"/>
      <c r="W73" s="139"/>
      <c r="X73" s="139"/>
      <c r="Y73" s="139"/>
      <c r="Z73" s="139"/>
      <c r="AA73" s="137"/>
      <c r="AB73" s="137"/>
      <c r="AC73" s="137"/>
      <c r="AD73" s="137"/>
      <c r="AE73" s="137"/>
      <c r="AF73" s="135"/>
      <c r="AG73" s="135"/>
      <c r="AH73" s="135"/>
      <c r="AI73" s="135"/>
      <c r="AJ73" s="135"/>
      <c r="AK73" s="133"/>
      <c r="AL73" s="133"/>
      <c r="AM73" s="42"/>
    </row>
    <row r="74" spans="1:39" s="36" customFormat="1" ht="15" customHeight="1">
      <c r="A74" s="159" t="s">
        <v>27</v>
      </c>
      <c r="B74" s="160"/>
      <c r="C74" s="114"/>
      <c r="D74" s="42"/>
      <c r="E74" s="42"/>
      <c r="F74" s="42"/>
      <c r="G74" s="69">
        <f aca="true" t="shared" si="14" ref="G74:AL74">SUM(G72:G72)</f>
        <v>0</v>
      </c>
      <c r="H74" s="69">
        <f t="shared" si="14"/>
        <v>0</v>
      </c>
      <c r="I74" s="69">
        <f t="shared" si="14"/>
        <v>0</v>
      </c>
      <c r="J74" s="69">
        <f t="shared" si="14"/>
        <v>0</v>
      </c>
      <c r="K74" s="69">
        <f t="shared" si="14"/>
        <v>0</v>
      </c>
      <c r="L74" s="119">
        <f t="shared" si="14"/>
        <v>0</v>
      </c>
      <c r="M74" s="119">
        <f t="shared" si="14"/>
        <v>0</v>
      </c>
      <c r="N74" s="119">
        <f t="shared" si="14"/>
        <v>0</v>
      </c>
      <c r="O74" s="119">
        <f t="shared" si="14"/>
        <v>0</v>
      </c>
      <c r="P74" s="119">
        <f t="shared" si="14"/>
        <v>0</v>
      </c>
      <c r="Q74" s="65">
        <f t="shared" si="14"/>
        <v>0</v>
      </c>
      <c r="R74" s="65">
        <f t="shared" si="14"/>
        <v>0</v>
      </c>
      <c r="S74" s="65">
        <f t="shared" si="14"/>
        <v>0</v>
      </c>
      <c r="T74" s="65">
        <f t="shared" si="14"/>
        <v>0</v>
      </c>
      <c r="U74" s="65">
        <f t="shared" si="14"/>
        <v>0</v>
      </c>
      <c r="V74" s="110">
        <f t="shared" si="14"/>
        <v>0</v>
      </c>
      <c r="W74" s="110">
        <f t="shared" si="14"/>
        <v>0</v>
      </c>
      <c r="X74" s="110">
        <f t="shared" si="14"/>
        <v>0</v>
      </c>
      <c r="Y74" s="110">
        <f t="shared" si="14"/>
        <v>0</v>
      </c>
      <c r="Z74" s="110">
        <f t="shared" si="14"/>
        <v>0</v>
      </c>
      <c r="AA74" s="66">
        <f t="shared" si="14"/>
        <v>0</v>
      </c>
      <c r="AB74" s="66">
        <f t="shared" si="14"/>
        <v>0</v>
      </c>
      <c r="AC74" s="66">
        <f t="shared" si="14"/>
        <v>0</v>
      </c>
      <c r="AD74" s="66">
        <f t="shared" si="14"/>
        <v>0</v>
      </c>
      <c r="AE74" s="66">
        <f t="shared" si="14"/>
        <v>0</v>
      </c>
      <c r="AF74" s="115">
        <f t="shared" si="14"/>
        <v>30</v>
      </c>
      <c r="AG74" s="115">
        <f t="shared" si="14"/>
        <v>0</v>
      </c>
      <c r="AH74" s="115">
        <f t="shared" si="14"/>
        <v>0</v>
      </c>
      <c r="AI74" s="115">
        <f t="shared" si="14"/>
        <v>0</v>
      </c>
      <c r="AJ74" s="115">
        <f t="shared" si="14"/>
        <v>1</v>
      </c>
      <c r="AK74" s="114">
        <f t="shared" si="14"/>
        <v>30</v>
      </c>
      <c r="AL74" s="114">
        <f t="shared" si="14"/>
        <v>1</v>
      </c>
      <c r="AM74" s="114"/>
    </row>
    <row r="75" spans="1:39" s="36" customFormat="1" ht="16.5">
      <c r="A75" s="159" t="s">
        <v>24</v>
      </c>
      <c r="B75" s="160"/>
      <c r="C75" s="114"/>
      <c r="D75" s="42"/>
      <c r="E75" s="42"/>
      <c r="F75" s="42"/>
      <c r="G75" s="69">
        <f>G18+G22+G25+G39+G49+G62+G74</f>
        <v>160</v>
      </c>
      <c r="H75" s="69">
        <f>H18+H22+H25+H39+H49+H62+H74</f>
        <v>0</v>
      </c>
      <c r="I75" s="69">
        <f>I18+I22+I25+I39+I49+I62+I74</f>
        <v>260</v>
      </c>
      <c r="J75" s="69">
        <f>J18+J22+J25+J39+J49+J62+J74</f>
        <v>0</v>
      </c>
      <c r="K75" s="69">
        <f>K18+K22+K25+K39+K49+K62+K74</f>
        <v>30</v>
      </c>
      <c r="L75" s="119">
        <f>L18+L22+L25+L39+L49+L62+L74</f>
        <v>180</v>
      </c>
      <c r="M75" s="119">
        <f>M18+M22+M25+M39+M49+M62+M74</f>
        <v>0</v>
      </c>
      <c r="N75" s="119">
        <f>N18+N22+N25+N39+N49+N62+N74</f>
        <v>255</v>
      </c>
      <c r="O75" s="119">
        <f>O18+O22+O25+O39+O49+O62+O74</f>
        <v>0</v>
      </c>
      <c r="P75" s="119">
        <f>P18+P22+P25+P39+P49+P62+P74</f>
        <v>30</v>
      </c>
      <c r="Q75" s="65">
        <f>Q18+Q22+Q25+Q39+Q49+Q62+Q74</f>
        <v>180</v>
      </c>
      <c r="R75" s="65">
        <f>R18+R22+R25+R39+R49+R62+R74</f>
        <v>0</v>
      </c>
      <c r="S75" s="65">
        <f>S18+S22+S25+S39+S49+S62+S74</f>
        <v>270</v>
      </c>
      <c r="T75" s="65">
        <f>T18+T22+T25+T39+T49+T62+T74</f>
        <v>0</v>
      </c>
      <c r="U75" s="65">
        <f>U18+U22+U25+U39+U49+U62+U74</f>
        <v>30</v>
      </c>
      <c r="V75" s="110">
        <f>V18+V22+V25+V39+V49+V62+V74</f>
        <v>75</v>
      </c>
      <c r="W75" s="110">
        <f>W18+W22+W25+W39+W49+W62+W74</f>
        <v>0</v>
      </c>
      <c r="X75" s="110">
        <f>X18+X22+X25+X39+X49+X62+X74</f>
        <v>330</v>
      </c>
      <c r="Y75" s="110">
        <f>Y18+Y22+Y25+Y39+Y49+Y62+Y74</f>
        <v>0</v>
      </c>
      <c r="Z75" s="110">
        <f>Z18+Z22+Z25+Z39+Z49+Z62+Z74</f>
        <v>30</v>
      </c>
      <c r="AA75" s="66">
        <f>AA18+AA22+AA25+AA39+AA49+AA62+AA74</f>
        <v>90</v>
      </c>
      <c r="AB75" s="66">
        <f>AB18+AB22+AB25+AB39+AB49+AB62+AB74</f>
        <v>0</v>
      </c>
      <c r="AC75" s="66">
        <f>AC18+AC22+AC25+AC39+AC49+AC62+AC74</f>
        <v>240</v>
      </c>
      <c r="AD75" s="66">
        <f>AD18+AD22+AD25+AD39+AD49+AD62+AD74</f>
        <v>30</v>
      </c>
      <c r="AE75" s="66">
        <f>AE18+AE22+AE25+AE39+AE49+AE62+AE74</f>
        <v>30</v>
      </c>
      <c r="AF75" s="115">
        <f>AF18+AF22+AF25+AF39+AF49+AF62+AF74</f>
        <v>90</v>
      </c>
      <c r="AG75" s="115">
        <f>AG18+AG22+AG25+AG39+AG49+AG62+AG74</f>
        <v>0</v>
      </c>
      <c r="AH75" s="115">
        <f>AH18+AH22+AH25+AH39+AH49+AH62+AH74</f>
        <v>210</v>
      </c>
      <c r="AI75" s="115">
        <f>AI18+AI22+AI25+AI39+AI49+AI62+AI74</f>
        <v>30</v>
      </c>
      <c r="AJ75" s="115">
        <f>AJ18+AJ22+AJ25+AJ39+AJ49+AJ62+AJ74</f>
        <v>30</v>
      </c>
      <c r="AK75" s="114">
        <f>AK18+AK22+AK25+AK39+AK49+AK62+AK74</f>
        <v>2400</v>
      </c>
      <c r="AL75" s="114">
        <f>AL18+AL22+AL25+AL39+AL49+AL62+AL74</f>
        <v>180</v>
      </c>
      <c r="AM75" s="114"/>
    </row>
    <row r="76" spans="2:39" s="70" customFormat="1" ht="15" customHeight="1">
      <c r="B76" s="98"/>
      <c r="C76" s="170"/>
      <c r="D76" s="170"/>
      <c r="E76" s="170"/>
      <c r="F76" s="170"/>
      <c r="G76" s="158"/>
      <c r="H76" s="158"/>
      <c r="I76" s="158"/>
      <c r="J76" s="158"/>
      <c r="K76" s="94"/>
      <c r="L76" s="158"/>
      <c r="M76" s="158"/>
      <c r="N76" s="158"/>
      <c r="O76" s="158"/>
      <c r="P76" s="94"/>
      <c r="Q76" s="158"/>
      <c r="R76" s="158"/>
      <c r="S76" s="158"/>
      <c r="T76" s="158"/>
      <c r="U76" s="94"/>
      <c r="V76" s="158"/>
      <c r="W76" s="158"/>
      <c r="X76" s="158"/>
      <c r="Y76" s="158"/>
      <c r="Z76" s="94"/>
      <c r="AA76" s="158"/>
      <c r="AB76" s="158"/>
      <c r="AC76" s="158"/>
      <c r="AD76" s="158"/>
      <c r="AE76" s="94"/>
      <c r="AF76" s="158"/>
      <c r="AG76" s="158"/>
      <c r="AH76" s="158"/>
      <c r="AI76" s="158"/>
      <c r="AJ76" s="94"/>
      <c r="AK76" s="94"/>
      <c r="AL76" s="94"/>
      <c r="AM76" s="94"/>
    </row>
    <row r="77" spans="2:40" s="70" customFormat="1" ht="18.75" customHeight="1">
      <c r="B77" s="150" t="s">
        <v>159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95"/>
    </row>
    <row r="78" spans="2:39" s="44" customFormat="1" ht="15" customHeight="1">
      <c r="B78" s="150" t="s">
        <v>152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</row>
    <row r="79" spans="2:39" s="44" customFormat="1" ht="15" customHeight="1">
      <c r="B79" s="150" t="s">
        <v>153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</row>
    <row r="80" spans="1:39" s="36" customFormat="1" ht="39" customHeight="1">
      <c r="A80" s="54" t="s">
        <v>18</v>
      </c>
      <c r="B80" s="55" t="s">
        <v>146</v>
      </c>
      <c r="C80" s="42"/>
      <c r="D80" s="42" t="s">
        <v>154</v>
      </c>
      <c r="E80" s="42" t="s">
        <v>107</v>
      </c>
      <c r="F80" s="42"/>
      <c r="G80" s="56"/>
      <c r="H80" s="56"/>
      <c r="I80" s="56">
        <v>30</v>
      </c>
      <c r="J80" s="56"/>
      <c r="K80" s="56">
        <v>2</v>
      </c>
      <c r="L80" s="57"/>
      <c r="M80" s="57"/>
      <c r="N80" s="57">
        <v>30</v>
      </c>
      <c r="O80" s="57"/>
      <c r="P80" s="57">
        <v>2</v>
      </c>
      <c r="Q80" s="58"/>
      <c r="R80" s="58"/>
      <c r="S80" s="58">
        <v>30</v>
      </c>
      <c r="T80" s="58"/>
      <c r="U80" s="58">
        <v>2</v>
      </c>
      <c r="V80" s="59"/>
      <c r="W80" s="59"/>
      <c r="X80" s="59">
        <v>30</v>
      </c>
      <c r="Y80" s="59"/>
      <c r="Z80" s="59">
        <v>2</v>
      </c>
      <c r="AA80" s="60"/>
      <c r="AB80" s="60"/>
      <c r="AC80" s="60">
        <v>30</v>
      </c>
      <c r="AD80" s="60"/>
      <c r="AE80" s="60">
        <v>2</v>
      </c>
      <c r="AF80" s="61"/>
      <c r="AG80" s="61"/>
      <c r="AH80" s="61">
        <v>30</v>
      </c>
      <c r="AI80" s="61"/>
      <c r="AJ80" s="61">
        <v>2</v>
      </c>
      <c r="AK80" s="42">
        <f aca="true" t="shared" si="15" ref="AK80:AK85">G80+H80+I80+J80+L80+M80+O80+N80+Q80+R80+S80+T80+V80+W80+X80+Y80+AA80+AB80+AC80+AD80+AF80+AG80+AH80+AI80</f>
        <v>180</v>
      </c>
      <c r="AL80" s="42">
        <f aca="true" t="shared" si="16" ref="AL80:AL85">K80+P80+U80+Z80+AE80+AJ80</f>
        <v>12</v>
      </c>
      <c r="AM80" s="42"/>
    </row>
    <row r="81" spans="1:39" s="36" customFormat="1" ht="39" customHeight="1">
      <c r="A81" s="54" t="s">
        <v>19</v>
      </c>
      <c r="B81" s="55" t="s">
        <v>113</v>
      </c>
      <c r="C81" s="42"/>
      <c r="D81" s="42" t="s">
        <v>154</v>
      </c>
      <c r="E81" s="42" t="s">
        <v>107</v>
      </c>
      <c r="F81" s="42"/>
      <c r="G81" s="56"/>
      <c r="H81" s="56"/>
      <c r="I81" s="56">
        <v>30</v>
      </c>
      <c r="J81" s="56"/>
      <c r="K81" s="56">
        <v>2</v>
      </c>
      <c r="L81" s="57"/>
      <c r="M81" s="57"/>
      <c r="N81" s="57">
        <v>30</v>
      </c>
      <c r="O81" s="57"/>
      <c r="P81" s="57">
        <v>2</v>
      </c>
      <c r="Q81" s="58"/>
      <c r="R81" s="58"/>
      <c r="S81" s="58">
        <v>30</v>
      </c>
      <c r="T81" s="58"/>
      <c r="U81" s="58">
        <v>2</v>
      </c>
      <c r="V81" s="59"/>
      <c r="W81" s="59"/>
      <c r="X81" s="59">
        <v>30</v>
      </c>
      <c r="Y81" s="59"/>
      <c r="Z81" s="59">
        <v>2</v>
      </c>
      <c r="AA81" s="60"/>
      <c r="AB81" s="60"/>
      <c r="AC81" s="60">
        <v>30</v>
      </c>
      <c r="AD81" s="60"/>
      <c r="AE81" s="60">
        <v>2</v>
      </c>
      <c r="AF81" s="61"/>
      <c r="AG81" s="61"/>
      <c r="AH81" s="61">
        <v>30</v>
      </c>
      <c r="AI81" s="61"/>
      <c r="AJ81" s="61">
        <v>3</v>
      </c>
      <c r="AK81" s="42">
        <f t="shared" si="15"/>
        <v>180</v>
      </c>
      <c r="AL81" s="42">
        <f t="shared" si="16"/>
        <v>13</v>
      </c>
      <c r="AM81" s="42"/>
    </row>
    <row r="82" spans="1:39" s="36" customFormat="1" ht="36" customHeight="1">
      <c r="A82" s="54" t="s">
        <v>20</v>
      </c>
      <c r="B82" s="55" t="s">
        <v>114</v>
      </c>
      <c r="C82" s="42"/>
      <c r="D82" s="42" t="s">
        <v>155</v>
      </c>
      <c r="E82" s="42" t="s">
        <v>147</v>
      </c>
      <c r="F82" s="42"/>
      <c r="G82" s="56"/>
      <c r="H82" s="56"/>
      <c r="I82" s="56">
        <v>30</v>
      </c>
      <c r="J82" s="56"/>
      <c r="K82" s="56">
        <v>2</v>
      </c>
      <c r="L82" s="57"/>
      <c r="M82" s="57"/>
      <c r="N82" s="57">
        <v>30</v>
      </c>
      <c r="O82" s="57"/>
      <c r="P82" s="57">
        <v>2</v>
      </c>
      <c r="Q82" s="58"/>
      <c r="R82" s="58"/>
      <c r="S82" s="65"/>
      <c r="T82" s="58"/>
      <c r="U82" s="65"/>
      <c r="V82" s="59"/>
      <c r="W82" s="59"/>
      <c r="X82" s="59">
        <v>30</v>
      </c>
      <c r="Y82" s="59"/>
      <c r="Z82" s="59">
        <v>2</v>
      </c>
      <c r="AA82" s="60"/>
      <c r="AB82" s="60"/>
      <c r="AC82" s="60"/>
      <c r="AD82" s="60"/>
      <c r="AE82" s="60"/>
      <c r="AF82" s="61"/>
      <c r="AG82" s="61"/>
      <c r="AH82" s="61"/>
      <c r="AI82" s="61"/>
      <c r="AJ82" s="61"/>
      <c r="AK82" s="42">
        <f t="shared" si="15"/>
        <v>90</v>
      </c>
      <c r="AL82" s="42">
        <f t="shared" si="16"/>
        <v>6</v>
      </c>
      <c r="AM82" s="42"/>
    </row>
    <row r="83" spans="1:39" s="36" customFormat="1" ht="22.5" customHeight="1">
      <c r="A83" s="54" t="s">
        <v>21</v>
      </c>
      <c r="B83" s="55" t="s">
        <v>115</v>
      </c>
      <c r="C83" s="42"/>
      <c r="D83" s="42"/>
      <c r="E83" s="42">
        <v>1.2</v>
      </c>
      <c r="F83" s="42"/>
      <c r="G83" s="56"/>
      <c r="H83" s="56"/>
      <c r="I83" s="56">
        <v>30</v>
      </c>
      <c r="J83" s="56"/>
      <c r="K83" s="56">
        <v>2</v>
      </c>
      <c r="L83" s="57"/>
      <c r="M83" s="57"/>
      <c r="N83" s="57">
        <v>30</v>
      </c>
      <c r="O83" s="57"/>
      <c r="P83" s="57">
        <v>2</v>
      </c>
      <c r="Q83" s="58"/>
      <c r="R83" s="58"/>
      <c r="S83" s="58"/>
      <c r="T83" s="58"/>
      <c r="U83" s="58"/>
      <c r="V83" s="59"/>
      <c r="W83" s="59"/>
      <c r="X83" s="59"/>
      <c r="Y83" s="59"/>
      <c r="Z83" s="59"/>
      <c r="AA83" s="60"/>
      <c r="AB83" s="60"/>
      <c r="AC83" s="60"/>
      <c r="AD83" s="60"/>
      <c r="AE83" s="60"/>
      <c r="AF83" s="61"/>
      <c r="AG83" s="61"/>
      <c r="AH83" s="61"/>
      <c r="AI83" s="61"/>
      <c r="AJ83" s="61"/>
      <c r="AK83" s="42">
        <f t="shared" si="15"/>
        <v>60</v>
      </c>
      <c r="AL83" s="42">
        <f t="shared" si="16"/>
        <v>4</v>
      </c>
      <c r="AM83" s="42"/>
    </row>
    <row r="84" spans="1:39" s="36" customFormat="1" ht="18" customHeight="1">
      <c r="A84" s="54" t="s">
        <v>37</v>
      </c>
      <c r="B84" s="55" t="s">
        <v>116</v>
      </c>
      <c r="C84" s="42"/>
      <c r="D84" s="42" t="s">
        <v>156</v>
      </c>
      <c r="E84" s="42">
        <v>1</v>
      </c>
      <c r="F84" s="42"/>
      <c r="G84" s="56"/>
      <c r="H84" s="56"/>
      <c r="I84" s="56">
        <v>30</v>
      </c>
      <c r="J84" s="56"/>
      <c r="K84" s="56">
        <v>2</v>
      </c>
      <c r="L84" s="57"/>
      <c r="M84" s="57"/>
      <c r="N84" s="57">
        <v>30</v>
      </c>
      <c r="O84" s="57"/>
      <c r="P84" s="57">
        <v>2</v>
      </c>
      <c r="Q84" s="58"/>
      <c r="R84" s="58"/>
      <c r="S84" s="58"/>
      <c r="T84" s="58"/>
      <c r="U84" s="58"/>
      <c r="V84" s="59"/>
      <c r="W84" s="59"/>
      <c r="X84" s="59"/>
      <c r="Y84" s="59"/>
      <c r="Z84" s="59"/>
      <c r="AA84" s="60"/>
      <c r="AB84" s="60"/>
      <c r="AC84" s="60"/>
      <c r="AD84" s="60"/>
      <c r="AE84" s="60"/>
      <c r="AF84" s="61"/>
      <c r="AG84" s="61"/>
      <c r="AH84" s="61"/>
      <c r="AI84" s="61"/>
      <c r="AJ84" s="61"/>
      <c r="AK84" s="42">
        <f t="shared" si="15"/>
        <v>60</v>
      </c>
      <c r="AL84" s="42">
        <f t="shared" si="16"/>
        <v>4</v>
      </c>
      <c r="AM84" s="42"/>
    </row>
    <row r="85" spans="1:39" s="36" customFormat="1" ht="35.25" customHeight="1">
      <c r="A85" s="54" t="s">
        <v>38</v>
      </c>
      <c r="B85" s="55" t="s">
        <v>117</v>
      </c>
      <c r="C85" s="42"/>
      <c r="D85" s="42" t="s">
        <v>157</v>
      </c>
      <c r="E85" s="42">
        <v>5</v>
      </c>
      <c r="F85" s="42"/>
      <c r="G85" s="56"/>
      <c r="H85" s="56"/>
      <c r="I85" s="56"/>
      <c r="J85" s="56"/>
      <c r="K85" s="56"/>
      <c r="L85" s="57"/>
      <c r="M85" s="57"/>
      <c r="N85" s="57"/>
      <c r="O85" s="57"/>
      <c r="P85" s="57"/>
      <c r="Q85" s="58"/>
      <c r="R85" s="58"/>
      <c r="S85" s="58"/>
      <c r="T85" s="58"/>
      <c r="U85" s="58"/>
      <c r="V85" s="59"/>
      <c r="W85" s="59"/>
      <c r="X85" s="59"/>
      <c r="Y85" s="59"/>
      <c r="Z85" s="59"/>
      <c r="AA85" s="60"/>
      <c r="AB85" s="60"/>
      <c r="AC85" s="60">
        <v>30</v>
      </c>
      <c r="AD85" s="60"/>
      <c r="AE85" s="60">
        <v>2</v>
      </c>
      <c r="AF85" s="61"/>
      <c r="AG85" s="61"/>
      <c r="AH85" s="61"/>
      <c r="AI85" s="61"/>
      <c r="AJ85" s="61"/>
      <c r="AK85" s="42">
        <f t="shared" si="15"/>
        <v>30</v>
      </c>
      <c r="AL85" s="42">
        <f t="shared" si="16"/>
        <v>2</v>
      </c>
      <c r="AM85" s="42"/>
    </row>
    <row r="86" spans="1:39" s="36" customFormat="1" ht="34.5" customHeight="1">
      <c r="A86" s="157" t="s">
        <v>39</v>
      </c>
      <c r="B86" s="68" t="s">
        <v>144</v>
      </c>
      <c r="C86" s="132"/>
      <c r="D86" s="213" t="s">
        <v>157</v>
      </c>
      <c r="E86" s="132">
        <v>6</v>
      </c>
      <c r="F86" s="132"/>
      <c r="G86" s="144"/>
      <c r="H86" s="144"/>
      <c r="I86" s="144"/>
      <c r="J86" s="144"/>
      <c r="K86" s="144"/>
      <c r="L86" s="142"/>
      <c r="M86" s="142"/>
      <c r="N86" s="142"/>
      <c r="O86" s="142"/>
      <c r="P86" s="142"/>
      <c r="Q86" s="140"/>
      <c r="R86" s="140"/>
      <c r="S86" s="140"/>
      <c r="T86" s="140"/>
      <c r="U86" s="140"/>
      <c r="V86" s="138"/>
      <c r="W86" s="138"/>
      <c r="X86" s="138"/>
      <c r="Y86" s="138"/>
      <c r="Z86" s="138"/>
      <c r="AA86" s="136"/>
      <c r="AB86" s="136"/>
      <c r="AC86" s="136"/>
      <c r="AD86" s="136"/>
      <c r="AE86" s="136"/>
      <c r="AF86" s="134"/>
      <c r="AG86" s="134"/>
      <c r="AH86" s="134">
        <v>30</v>
      </c>
      <c r="AI86" s="134"/>
      <c r="AJ86" s="134">
        <v>2</v>
      </c>
      <c r="AK86" s="132">
        <f>G86+H86+I86+J86+L86+M86+O86+N86+Q86+R86+S86+T86+V86+W86+X86+Y86+AA86+AB86+AC86+AD86+AF86+AG86+AH86+AI86</f>
        <v>30</v>
      </c>
      <c r="AL86" s="132">
        <f>K86+P86+U86+Z86+AE86+AJ86</f>
        <v>2</v>
      </c>
      <c r="AM86" s="42"/>
    </row>
    <row r="87" spans="1:39" s="36" customFormat="1" ht="22.5" customHeight="1">
      <c r="A87" s="157"/>
      <c r="B87" s="68" t="s">
        <v>145</v>
      </c>
      <c r="C87" s="133"/>
      <c r="D87" s="214"/>
      <c r="E87" s="133"/>
      <c r="F87" s="133"/>
      <c r="G87" s="145"/>
      <c r="H87" s="145"/>
      <c r="I87" s="145"/>
      <c r="J87" s="145"/>
      <c r="K87" s="145"/>
      <c r="L87" s="143"/>
      <c r="M87" s="143"/>
      <c r="N87" s="143"/>
      <c r="O87" s="143"/>
      <c r="P87" s="143"/>
      <c r="Q87" s="141"/>
      <c r="R87" s="141"/>
      <c r="S87" s="141"/>
      <c r="T87" s="141"/>
      <c r="U87" s="141"/>
      <c r="V87" s="139"/>
      <c r="W87" s="139"/>
      <c r="X87" s="139"/>
      <c r="Y87" s="139"/>
      <c r="Z87" s="139"/>
      <c r="AA87" s="137"/>
      <c r="AB87" s="137"/>
      <c r="AC87" s="137"/>
      <c r="AD87" s="137"/>
      <c r="AE87" s="137"/>
      <c r="AF87" s="135"/>
      <c r="AG87" s="135"/>
      <c r="AH87" s="135"/>
      <c r="AI87" s="135"/>
      <c r="AJ87" s="135"/>
      <c r="AK87" s="133"/>
      <c r="AL87" s="133"/>
      <c r="AM87" s="42"/>
    </row>
    <row r="88" spans="2:40" s="70" customFormat="1" ht="38.25" customHeight="1">
      <c r="B88" s="166" t="s">
        <v>160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94"/>
      <c r="AN88" s="95"/>
    </row>
    <row r="89" spans="1:39" s="36" customFormat="1" ht="18.75" customHeight="1">
      <c r="A89" s="40"/>
      <c r="B89" s="150" t="s">
        <v>158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41"/>
      <c r="AM89" s="41"/>
    </row>
    <row r="90" ht="19.5" customHeight="1"/>
    <row r="91" spans="12:15" ht="14.25">
      <c r="L91" s="96"/>
      <c r="M91" s="96"/>
      <c r="N91" s="96"/>
      <c r="O91" s="96"/>
    </row>
    <row r="92" spans="12:15" ht="14.25">
      <c r="L92" s="97"/>
      <c r="M92" s="97"/>
      <c r="N92" s="97"/>
      <c r="O92" s="97"/>
    </row>
    <row r="96" spans="7:8" ht="14.25">
      <c r="G96" s="99"/>
      <c r="H96" s="99"/>
    </row>
    <row r="97" spans="7:8" ht="14.25">
      <c r="G97" s="99"/>
      <c r="H97" s="99"/>
    </row>
  </sheetData>
  <sheetProtection/>
  <mergeCells count="217">
    <mergeCell ref="B77:AM77"/>
    <mergeCell ref="AL86:AL87"/>
    <mergeCell ref="AF86:AF87"/>
    <mergeCell ref="AG86:AG87"/>
    <mergeCell ref="AH86:AH87"/>
    <mergeCell ref="AI86:AI87"/>
    <mergeCell ref="AJ86:AJ87"/>
    <mergeCell ref="AK86:AK87"/>
    <mergeCell ref="Z86:Z87"/>
    <mergeCell ref="AA86:AA87"/>
    <mergeCell ref="AB86:AB87"/>
    <mergeCell ref="AC86:AC87"/>
    <mergeCell ref="AD86:AD87"/>
    <mergeCell ref="AE86:AE87"/>
    <mergeCell ref="T86:T87"/>
    <mergeCell ref="U86:U87"/>
    <mergeCell ref="V86:V87"/>
    <mergeCell ref="W86:W87"/>
    <mergeCell ref="X86:X87"/>
    <mergeCell ref="Y86:Y87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A86:A87"/>
    <mergeCell ref="C86:C87"/>
    <mergeCell ref="D86:D87"/>
    <mergeCell ref="E86:E87"/>
    <mergeCell ref="F86:F87"/>
    <mergeCell ref="G86:G87"/>
    <mergeCell ref="D30:D31"/>
    <mergeCell ref="B89:AK89"/>
    <mergeCell ref="A25:B25"/>
    <mergeCell ref="Q7:Z7"/>
    <mergeCell ref="A23:AM23"/>
    <mergeCell ref="G8:K8"/>
    <mergeCell ref="AM7:AM9"/>
    <mergeCell ref="A7:A9"/>
    <mergeCell ref="A19:AM19"/>
    <mergeCell ref="AL7:AL9"/>
    <mergeCell ref="A30:A31"/>
    <mergeCell ref="A27:AM27"/>
    <mergeCell ref="AF8:AJ8"/>
    <mergeCell ref="AK7:AK9"/>
    <mergeCell ref="A28:AM28"/>
    <mergeCell ref="A40:AM40"/>
    <mergeCell ref="B7:B9"/>
    <mergeCell ref="C7:C9"/>
    <mergeCell ref="D10:AM10"/>
    <mergeCell ref="A22:B22"/>
    <mergeCell ref="G6:AM6"/>
    <mergeCell ref="A6:F6"/>
    <mergeCell ref="A20:AM20"/>
    <mergeCell ref="A18:B18"/>
    <mergeCell ref="AA7:AJ7"/>
    <mergeCell ref="A1:AM1"/>
    <mergeCell ref="Q8:U8"/>
    <mergeCell ref="V8:Z8"/>
    <mergeCell ref="AA8:AE8"/>
    <mergeCell ref="D7:F8"/>
    <mergeCell ref="B3:C3"/>
    <mergeCell ref="G7:P7"/>
    <mergeCell ref="B2:AM2"/>
    <mergeCell ref="L8:P8"/>
    <mergeCell ref="B88:AL88"/>
    <mergeCell ref="A74:B74"/>
    <mergeCell ref="A63:AM63"/>
    <mergeCell ref="A71:AM71"/>
    <mergeCell ref="A75:B75"/>
    <mergeCell ref="C76:F76"/>
    <mergeCell ref="A70:B70"/>
    <mergeCell ref="N72:N73"/>
    <mergeCell ref="O72:O73"/>
    <mergeCell ref="K72:K73"/>
    <mergeCell ref="L72:L73"/>
    <mergeCell ref="M72:M73"/>
    <mergeCell ref="AF76:AI76"/>
    <mergeCell ref="G76:J76"/>
    <mergeCell ref="L76:O76"/>
    <mergeCell ref="Q76:T76"/>
    <mergeCell ref="V76:Y76"/>
    <mergeCell ref="AA76:AD76"/>
    <mergeCell ref="P72:P73"/>
    <mergeCell ref="E72:E73"/>
    <mergeCell ref="F72:F73"/>
    <mergeCell ref="G72:G73"/>
    <mergeCell ref="H72:H73"/>
    <mergeCell ref="I72:I73"/>
    <mergeCell ref="J72:J73"/>
    <mergeCell ref="A42:A43"/>
    <mergeCell ref="B42:B43"/>
    <mergeCell ref="C42:C43"/>
    <mergeCell ref="D42:D43"/>
    <mergeCell ref="A39:B39"/>
    <mergeCell ref="A72:A73"/>
    <mergeCell ref="C72:C73"/>
    <mergeCell ref="D72:D73"/>
    <mergeCell ref="A62:B62"/>
    <mergeCell ref="A47:A48"/>
    <mergeCell ref="B47:B48"/>
    <mergeCell ref="C47:C48"/>
    <mergeCell ref="A49:B49"/>
    <mergeCell ref="A50:AM50"/>
    <mergeCell ref="B78:AM78"/>
    <mergeCell ref="A12:A13"/>
    <mergeCell ref="B12:B13"/>
    <mergeCell ref="AK12:AK13"/>
    <mergeCell ref="AL12:AL13"/>
    <mergeCell ref="A32:A33"/>
    <mergeCell ref="B79:AM79"/>
    <mergeCell ref="H32:H33"/>
    <mergeCell ref="I32:I33"/>
    <mergeCell ref="J32:J33"/>
    <mergeCell ref="K32:K33"/>
    <mergeCell ref="H4:R4"/>
    <mergeCell ref="B4:F4"/>
    <mergeCell ref="D32:D33"/>
    <mergeCell ref="E32:E33"/>
    <mergeCell ref="C32:C33"/>
    <mergeCell ref="F32:F33"/>
    <mergeCell ref="G32:G33"/>
    <mergeCell ref="B30:B31"/>
    <mergeCell ref="C30:C31"/>
    <mergeCell ref="V32:V33"/>
    <mergeCell ref="W32:W33"/>
    <mergeCell ref="L32:L33"/>
    <mergeCell ref="M32:M33"/>
    <mergeCell ref="N32:N33"/>
    <mergeCell ref="O32:O33"/>
    <mergeCell ref="P32:P33"/>
    <mergeCell ref="Q32:Q33"/>
    <mergeCell ref="AI32:AI33"/>
    <mergeCell ref="X32:X33"/>
    <mergeCell ref="Y32:Y33"/>
    <mergeCell ref="Z32:Z33"/>
    <mergeCell ref="AA32:AA33"/>
    <mergeCell ref="AB32:AB33"/>
    <mergeCell ref="AC32:AC33"/>
    <mergeCell ref="I37:I38"/>
    <mergeCell ref="AD32:AD33"/>
    <mergeCell ref="AE32:AE33"/>
    <mergeCell ref="AF32:AF33"/>
    <mergeCell ref="AG32:AG33"/>
    <mergeCell ref="AH32:AH33"/>
    <mergeCell ref="R32:R33"/>
    <mergeCell ref="S32:S33"/>
    <mergeCell ref="T32:T33"/>
    <mergeCell ref="U32:U33"/>
    <mergeCell ref="N37:N38"/>
    <mergeCell ref="O37:O38"/>
    <mergeCell ref="AJ32:AJ33"/>
    <mergeCell ref="AK32:AK33"/>
    <mergeCell ref="AL32:AL33"/>
    <mergeCell ref="A37:A38"/>
    <mergeCell ref="D37:D38"/>
    <mergeCell ref="E37:E38"/>
    <mergeCell ref="F37:F38"/>
    <mergeCell ref="H37:H38"/>
    <mergeCell ref="P37:P38"/>
    <mergeCell ref="Q37:Q38"/>
    <mergeCell ref="R37:R38"/>
    <mergeCell ref="S37:S38"/>
    <mergeCell ref="T37:T38"/>
    <mergeCell ref="C37:C38"/>
    <mergeCell ref="J37:J38"/>
    <mergeCell ref="K37:K38"/>
    <mergeCell ref="L37:L38"/>
    <mergeCell ref="M37:M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Q72:Q73"/>
    <mergeCell ref="R72:R73"/>
    <mergeCell ref="S72:S73"/>
    <mergeCell ref="T72:T73"/>
    <mergeCell ref="U72:U73"/>
    <mergeCell ref="V72:V73"/>
    <mergeCell ref="AH72:AH73"/>
    <mergeCell ref="W72:W73"/>
    <mergeCell ref="X72:X73"/>
    <mergeCell ref="Y72:Y73"/>
    <mergeCell ref="Z72:Z73"/>
    <mergeCell ref="AA72:AA73"/>
    <mergeCell ref="AB72:AB73"/>
    <mergeCell ref="E12:E13"/>
    <mergeCell ref="AI72:AI73"/>
    <mergeCell ref="AJ72:AJ73"/>
    <mergeCell ref="AK72:AK73"/>
    <mergeCell ref="AL72:AL73"/>
    <mergeCell ref="AC72:AC73"/>
    <mergeCell ref="AD72:AD73"/>
    <mergeCell ref="AE72:AE73"/>
    <mergeCell ref="AF72:AF73"/>
    <mergeCell ref="AG72:AG73"/>
  </mergeCells>
  <printOptions/>
  <pageMargins left="0.905511811023622" right="0.31496062992126" top="0.354330708661417" bottom="0.354330708661417" header="0.118110236220472" footer="0.118110236220472"/>
  <pageSetup horizontalDpi="600" verticalDpi="600" orientation="landscape" paperSize="9" scale="55" r:id="rId1"/>
  <ignoredErrors>
    <ignoredError sqref="D2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A38" sqref="A38"/>
    </sheetView>
  </sheetViews>
  <sheetFormatPr defaultColWidth="9.140625" defaultRowHeight="15"/>
  <cols>
    <col min="1" max="1" width="3.140625" style="7" customWidth="1"/>
    <col min="2" max="2" width="51.57421875" style="0" customWidth="1"/>
    <col min="3" max="6" width="4.28125" style="10" customWidth="1"/>
    <col min="7" max="7" width="8.8515625" style="7" customWidth="1"/>
    <col min="8" max="8" width="6.28125" style="7" customWidth="1"/>
  </cols>
  <sheetData>
    <row r="1" spans="1:8" s="1" customFormat="1" ht="27" customHeight="1">
      <c r="A1" s="12" t="s">
        <v>163</v>
      </c>
      <c r="C1" s="9"/>
      <c r="D1" s="9"/>
      <c r="E1" s="9"/>
      <c r="F1" s="9"/>
      <c r="G1" s="9"/>
      <c r="H1" s="9"/>
    </row>
    <row r="2" spans="1:8" s="1" customFormat="1" ht="27" customHeight="1">
      <c r="A2" s="12" t="s">
        <v>60</v>
      </c>
      <c r="C2" s="2"/>
      <c r="D2" s="2"/>
      <c r="E2" s="2"/>
      <c r="F2" s="2"/>
      <c r="G2" s="2"/>
      <c r="H2" s="2"/>
    </row>
    <row r="3" spans="1:8" s="1" customFormat="1" ht="27" customHeight="1">
      <c r="A3" s="218" t="s">
        <v>4</v>
      </c>
      <c r="B3" s="219"/>
      <c r="C3" s="3" t="s">
        <v>61</v>
      </c>
      <c r="D3" s="3" t="s">
        <v>62</v>
      </c>
      <c r="E3" s="3" t="s">
        <v>67</v>
      </c>
      <c r="F3" s="3" t="s">
        <v>66</v>
      </c>
      <c r="G3" s="3" t="s">
        <v>63</v>
      </c>
      <c r="H3" s="3" t="s">
        <v>14</v>
      </c>
    </row>
    <row r="4" spans="1:8" ht="21" customHeight="1">
      <c r="A4" s="6">
        <v>1</v>
      </c>
      <c r="B4" s="39" t="s">
        <v>123</v>
      </c>
      <c r="C4" s="4"/>
      <c r="D4" s="4">
        <v>30</v>
      </c>
      <c r="E4" s="4"/>
      <c r="F4" s="4"/>
      <c r="G4" s="37" t="s">
        <v>101</v>
      </c>
      <c r="H4" s="4">
        <v>1</v>
      </c>
    </row>
    <row r="5" spans="1:8" ht="14.25">
      <c r="A5" s="29">
        <v>2</v>
      </c>
      <c r="B5" s="47" t="s">
        <v>25</v>
      </c>
      <c r="C5" s="30"/>
      <c r="D5" s="30"/>
      <c r="E5" s="30"/>
      <c r="F5" s="30">
        <v>60</v>
      </c>
      <c r="G5" s="29" t="s">
        <v>68</v>
      </c>
      <c r="H5" s="29">
        <v>12</v>
      </c>
    </row>
    <row r="6" spans="1:8" ht="14.25">
      <c r="A6" s="29">
        <v>3</v>
      </c>
      <c r="B6" s="38" t="s">
        <v>124</v>
      </c>
      <c r="C6" s="30"/>
      <c r="D6" s="30">
        <v>30</v>
      </c>
      <c r="E6" s="30"/>
      <c r="F6" s="30"/>
      <c r="G6" s="29" t="s">
        <v>65</v>
      </c>
      <c r="H6" s="29">
        <v>2</v>
      </c>
    </row>
    <row r="7" spans="1:8" ht="21" customHeight="1">
      <c r="A7" s="6">
        <v>4</v>
      </c>
      <c r="B7" s="38" t="s">
        <v>108</v>
      </c>
      <c r="C7" s="4"/>
      <c r="D7" s="4">
        <v>30</v>
      </c>
      <c r="E7" s="4"/>
      <c r="F7" s="4"/>
      <c r="G7" s="4" t="s">
        <v>72</v>
      </c>
      <c r="H7" s="4">
        <v>2</v>
      </c>
    </row>
    <row r="8" spans="1:8" ht="14.25">
      <c r="A8" s="29">
        <v>5</v>
      </c>
      <c r="B8" s="38" t="s">
        <v>162</v>
      </c>
      <c r="C8" s="30">
        <v>30</v>
      </c>
      <c r="D8" s="30"/>
      <c r="E8" s="30"/>
      <c r="F8" s="30"/>
      <c r="G8" s="29" t="s">
        <v>101</v>
      </c>
      <c r="H8" s="29">
        <v>2</v>
      </c>
    </row>
    <row r="9" spans="1:8" ht="25.5">
      <c r="A9" s="8">
        <v>6</v>
      </c>
      <c r="B9" s="38" t="s">
        <v>104</v>
      </c>
      <c r="C9" s="11">
        <v>30</v>
      </c>
      <c r="D9" s="11"/>
      <c r="E9" s="11"/>
      <c r="F9" s="11"/>
      <c r="G9" s="8" t="s">
        <v>65</v>
      </c>
      <c r="H9" s="8">
        <v>2</v>
      </c>
    </row>
    <row r="10" spans="1:8" ht="24" customHeight="1">
      <c r="A10" s="6">
        <v>7</v>
      </c>
      <c r="B10" s="38" t="s">
        <v>102</v>
      </c>
      <c r="C10" s="4"/>
      <c r="D10" s="4">
        <v>30</v>
      </c>
      <c r="E10" s="4"/>
      <c r="F10" s="4"/>
      <c r="G10" s="4" t="s">
        <v>64</v>
      </c>
      <c r="H10" s="4">
        <v>2</v>
      </c>
    </row>
    <row r="11" spans="1:8" ht="14.25">
      <c r="A11" s="8">
        <v>8</v>
      </c>
      <c r="B11" s="39" t="s">
        <v>103</v>
      </c>
      <c r="C11" s="11">
        <v>30</v>
      </c>
      <c r="D11" s="11"/>
      <c r="E11" s="11"/>
      <c r="F11" s="11"/>
      <c r="G11" s="8" t="s">
        <v>65</v>
      </c>
      <c r="H11" s="8">
        <v>1</v>
      </c>
    </row>
    <row r="13" spans="1:8" ht="14.25">
      <c r="A13" s="220" t="s">
        <v>69</v>
      </c>
      <c r="B13" s="221"/>
      <c r="C13" s="33"/>
      <c r="D13" s="33"/>
      <c r="E13" s="33"/>
      <c r="F13" s="33"/>
      <c r="G13" s="34"/>
      <c r="H13" s="35"/>
    </row>
    <row r="14" spans="1:8" ht="14.25">
      <c r="A14" s="8">
        <v>9</v>
      </c>
      <c r="B14" s="48" t="s">
        <v>48</v>
      </c>
      <c r="C14" s="32">
        <v>60</v>
      </c>
      <c r="D14" s="32"/>
      <c r="E14" s="32"/>
      <c r="F14" s="32"/>
      <c r="G14" s="31" t="s">
        <v>70</v>
      </c>
      <c r="H14" s="31">
        <v>5</v>
      </c>
    </row>
    <row r="15" spans="1:8" ht="14.25">
      <c r="A15" s="8">
        <v>10</v>
      </c>
      <c r="B15" s="39" t="s">
        <v>49</v>
      </c>
      <c r="C15" s="11">
        <v>60</v>
      </c>
      <c r="D15" s="11"/>
      <c r="E15" s="11"/>
      <c r="F15" s="11"/>
      <c r="G15" s="8" t="s">
        <v>70</v>
      </c>
      <c r="H15" s="8">
        <v>5</v>
      </c>
    </row>
    <row r="16" spans="1:8" ht="14.25">
      <c r="A16" s="8">
        <v>11</v>
      </c>
      <c r="B16" s="39" t="s">
        <v>50</v>
      </c>
      <c r="C16" s="11">
        <v>30</v>
      </c>
      <c r="D16" s="11"/>
      <c r="E16" s="11"/>
      <c r="F16" s="11"/>
      <c r="G16" s="8" t="s">
        <v>64</v>
      </c>
      <c r="H16" s="8">
        <v>3</v>
      </c>
    </row>
    <row r="17" spans="1:8" ht="14.25">
      <c r="A17" s="8">
        <v>12</v>
      </c>
      <c r="B17" s="39" t="s">
        <v>51</v>
      </c>
      <c r="C17" s="11">
        <v>30</v>
      </c>
      <c r="D17" s="11"/>
      <c r="E17" s="11"/>
      <c r="F17" s="11"/>
      <c r="G17" s="8" t="s">
        <v>164</v>
      </c>
      <c r="H17" s="8">
        <v>2</v>
      </c>
    </row>
    <row r="18" spans="1:8" ht="14.25">
      <c r="A18" s="8">
        <v>13</v>
      </c>
      <c r="B18" s="39" t="s">
        <v>111</v>
      </c>
      <c r="C18" s="11">
        <v>30</v>
      </c>
      <c r="D18" s="11"/>
      <c r="E18" s="11"/>
      <c r="F18" s="11"/>
      <c r="G18" s="8" t="s">
        <v>165</v>
      </c>
      <c r="H18" s="8">
        <v>2</v>
      </c>
    </row>
    <row r="19" spans="1:8" ht="14.25">
      <c r="A19" s="8">
        <v>14</v>
      </c>
      <c r="B19" s="39" t="s">
        <v>166</v>
      </c>
      <c r="C19" s="11"/>
      <c r="D19" s="11">
        <v>90</v>
      </c>
      <c r="E19" s="11"/>
      <c r="F19" s="11"/>
      <c r="G19" s="8" t="s">
        <v>71</v>
      </c>
      <c r="H19" s="8">
        <v>6</v>
      </c>
    </row>
    <row r="20" spans="1:8" ht="14.25">
      <c r="A20" s="8">
        <v>15</v>
      </c>
      <c r="B20" s="39" t="s">
        <v>167</v>
      </c>
      <c r="C20" s="11"/>
      <c r="D20" s="11">
        <v>60</v>
      </c>
      <c r="E20" s="11"/>
      <c r="F20" s="11"/>
      <c r="G20" s="8" t="s">
        <v>68</v>
      </c>
      <c r="H20" s="8">
        <v>3</v>
      </c>
    </row>
    <row r="21" spans="1:8" ht="14.25">
      <c r="A21" s="8">
        <v>16</v>
      </c>
      <c r="B21" s="39" t="s">
        <v>59</v>
      </c>
      <c r="C21" s="11"/>
      <c r="D21" s="11">
        <v>90</v>
      </c>
      <c r="E21" s="11"/>
      <c r="F21" s="11"/>
      <c r="G21" s="8" t="s">
        <v>73</v>
      </c>
      <c r="H21" s="8">
        <v>6</v>
      </c>
    </row>
    <row r="22" spans="1:8" ht="14.25">
      <c r="A22" s="8">
        <v>17</v>
      </c>
      <c r="B22" s="39" t="s">
        <v>168</v>
      </c>
      <c r="C22" s="11"/>
      <c r="D22" s="11"/>
      <c r="E22" s="11"/>
      <c r="F22" s="11"/>
      <c r="G22" s="8" t="s">
        <v>165</v>
      </c>
      <c r="H22" s="8">
        <v>1</v>
      </c>
    </row>
    <row r="23" spans="1:8" ht="14.25">
      <c r="A23" s="8">
        <v>18</v>
      </c>
      <c r="B23" s="39" t="s">
        <v>169</v>
      </c>
      <c r="C23" s="11"/>
      <c r="D23" s="11"/>
      <c r="E23" s="11"/>
      <c r="F23" s="11"/>
      <c r="G23" s="8" t="s">
        <v>72</v>
      </c>
      <c r="H23" s="8">
        <v>4</v>
      </c>
    </row>
    <row r="24" spans="1:8" ht="14.25">
      <c r="A24" s="8">
        <v>19</v>
      </c>
      <c r="B24" s="39" t="s">
        <v>170</v>
      </c>
      <c r="C24" s="11"/>
      <c r="D24" s="11"/>
      <c r="E24" s="11"/>
      <c r="F24" s="11"/>
      <c r="G24" s="8" t="s">
        <v>65</v>
      </c>
      <c r="H24" s="8">
        <v>2</v>
      </c>
    </row>
    <row r="25" spans="1:8" ht="14.25">
      <c r="A25" s="223" t="s">
        <v>74</v>
      </c>
      <c r="B25" s="224"/>
      <c r="C25" s="28">
        <f>SUM(C4:C24)</f>
        <v>300</v>
      </c>
      <c r="D25" s="28">
        <f>SUM(D4:D24)</f>
        <v>360</v>
      </c>
      <c r="E25" s="28">
        <f>SUM(E4:E24)</f>
        <v>0</v>
      </c>
      <c r="F25" s="28">
        <f>SUM(F4:F24)</f>
        <v>60</v>
      </c>
      <c r="G25" s="8"/>
      <c r="H25" s="28">
        <f>SUM(H4:H24)</f>
        <v>63</v>
      </c>
    </row>
    <row r="26" spans="1:8" ht="14.25">
      <c r="A26" s="225" t="s">
        <v>76</v>
      </c>
      <c r="B26" s="226"/>
      <c r="C26" s="222">
        <f>SUM(C25,D25,E25,F25)</f>
        <v>720</v>
      </c>
      <c r="D26" s="222"/>
      <c r="E26" s="222"/>
      <c r="F26" s="222"/>
      <c r="G26" s="222"/>
      <c r="H26" s="222"/>
    </row>
    <row r="29" spans="1:8" ht="14.25">
      <c r="A29" s="13"/>
      <c r="B29" s="14" t="s">
        <v>75</v>
      </c>
      <c r="C29" s="215">
        <v>2370</v>
      </c>
      <c r="D29" s="215"/>
      <c r="E29" s="15"/>
      <c r="F29" s="15"/>
      <c r="G29" s="16"/>
      <c r="H29" s="17"/>
    </row>
    <row r="30" spans="1:8" ht="14.25">
      <c r="A30" s="18"/>
      <c r="B30" s="19" t="s">
        <v>77</v>
      </c>
      <c r="C30" s="216">
        <f>C26</f>
        <v>720</v>
      </c>
      <c r="D30" s="216"/>
      <c r="E30" s="20"/>
      <c r="F30" s="20"/>
      <c r="G30" s="21"/>
      <c r="H30" s="22"/>
    </row>
    <row r="31" spans="1:8" ht="14.25">
      <c r="A31" s="23"/>
      <c r="B31" s="24" t="s">
        <v>78</v>
      </c>
      <c r="C31" s="217">
        <f>C30*100/C29</f>
        <v>30.379746835443036</v>
      </c>
      <c r="D31" s="217"/>
      <c r="E31" s="25" t="s">
        <v>125</v>
      </c>
      <c r="F31" s="26"/>
      <c r="G31" s="26"/>
      <c r="H31" s="27"/>
    </row>
    <row r="33" spans="1:8" ht="14.25">
      <c r="A33" s="13"/>
      <c r="B33" s="14" t="s">
        <v>126</v>
      </c>
      <c r="C33" s="215">
        <v>180</v>
      </c>
      <c r="D33" s="215"/>
      <c r="E33" s="46"/>
      <c r="F33" s="46"/>
      <c r="G33" s="16"/>
      <c r="H33" s="17"/>
    </row>
    <row r="34" spans="1:8" ht="14.25">
      <c r="A34" s="18"/>
      <c r="B34" s="19" t="s">
        <v>77</v>
      </c>
      <c r="C34" s="216">
        <v>63</v>
      </c>
      <c r="D34" s="216"/>
      <c r="E34" s="45"/>
      <c r="F34" s="45"/>
      <c r="G34" s="21"/>
      <c r="H34" s="22"/>
    </row>
    <row r="35" spans="1:8" ht="14.25">
      <c r="A35" s="23"/>
      <c r="B35" s="24" t="s">
        <v>78</v>
      </c>
      <c r="C35" s="217">
        <f>C34*100/C33</f>
        <v>35</v>
      </c>
      <c r="D35" s="217"/>
      <c r="E35" s="25" t="s">
        <v>125</v>
      </c>
      <c r="F35" s="26"/>
      <c r="G35" s="26"/>
      <c r="H35" s="27"/>
    </row>
  </sheetData>
  <sheetProtection/>
  <mergeCells count="11">
    <mergeCell ref="A3:B3"/>
    <mergeCell ref="A13:B13"/>
    <mergeCell ref="C26:H26"/>
    <mergeCell ref="A25:B25"/>
    <mergeCell ref="A26:B26"/>
    <mergeCell ref="C29:D29"/>
    <mergeCell ref="C33:D33"/>
    <mergeCell ref="C34:D34"/>
    <mergeCell ref="C35:D35"/>
    <mergeCell ref="C30:D30"/>
    <mergeCell ref="C31:D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Anna Socka</cp:lastModifiedBy>
  <cp:lastPrinted>2015-09-13T18:49:52Z</cp:lastPrinted>
  <dcterms:created xsi:type="dcterms:W3CDTF">2010-12-06T08:38:47Z</dcterms:created>
  <dcterms:modified xsi:type="dcterms:W3CDTF">2016-04-26T11:33:46Z</dcterms:modified>
  <cp:category/>
  <cp:version/>
  <cp:contentType/>
  <cp:contentStatus/>
</cp:coreProperties>
</file>