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0" windowHeight="7485" activeTab="0"/>
  </bookViews>
  <sheets>
    <sheet name="Program studiów - siatki" sheetId="1" r:id="rId1"/>
  </sheets>
  <definedNames>
    <definedName name="_xlnm.Print_Area" localSheetId="0">'Program studiów - siatki'!$A$1:$AK$77</definedName>
  </definedNames>
  <calcPr fullCalcOnLoad="1"/>
</workbook>
</file>

<file path=xl/sharedStrings.xml><?xml version="1.0" encoding="utf-8"?>
<sst xmlns="http://schemas.openxmlformats.org/spreadsheetml/2006/main" count="131" uniqueCount="90">
  <si>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</si>
  <si>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</si>
  <si>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</si>
  <si>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</si>
  <si>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</si>
  <si>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</si>
  <si>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</si>
  <si>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</si>
  <si>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</si>
  <si>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</si>
  <si>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</si>
  <si>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</si>
  <si>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</si>
  <si>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</si>
  <si>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</si>
  <si>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</si>
  <si>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</si>
  <si>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Wychowanie fizyczne</t>
  </si>
  <si>
    <t>RAZEM:</t>
  </si>
  <si>
    <t>razem</t>
  </si>
  <si>
    <t>razem :</t>
  </si>
  <si>
    <t>1 semestr</t>
  </si>
  <si>
    <t>2 semestr</t>
  </si>
  <si>
    <t>3 semestr</t>
  </si>
  <si>
    <t>4 semestr</t>
  </si>
  <si>
    <t>5 semestr</t>
  </si>
  <si>
    <t>6 semestr</t>
  </si>
  <si>
    <t>Z</t>
  </si>
  <si>
    <t>Praktyczna nauka języka niemieckiego (kurs zintegrowany)</t>
  </si>
  <si>
    <t>2, 6</t>
  </si>
  <si>
    <t>Praktyczna nauka języka angielskiego (kurs zintegrowany)</t>
  </si>
  <si>
    <t>Praktyczna gramatyka języka niemieckiego</t>
  </si>
  <si>
    <t>1, 2, 3</t>
  </si>
  <si>
    <t>Praktyczna gramatyka języka angielskiego</t>
  </si>
  <si>
    <t>Wstęp do językoznawstwa</t>
  </si>
  <si>
    <t>Gramatyka opisowa języka niemieckiego</t>
  </si>
  <si>
    <t>3, 4</t>
  </si>
  <si>
    <t>Gramatyka opisowa języka angielskiego</t>
  </si>
  <si>
    <t>Wstęp do literaturoznawstwa</t>
  </si>
  <si>
    <t>Wstęp do teorii przekładu</t>
  </si>
  <si>
    <t>5, 6</t>
  </si>
  <si>
    <t>ZO</t>
  </si>
  <si>
    <t>Leksykologia</t>
  </si>
  <si>
    <t>Zarys historii  literatury niemieckiej</t>
  </si>
  <si>
    <t>Wspólczesna literatura Niemiec, Austrii i Szwajcarii</t>
  </si>
  <si>
    <t xml:space="preserve">Zarys historii literatury angielskiej     </t>
  </si>
  <si>
    <t>Współczesna literatura brytyjska i amerykańska</t>
  </si>
  <si>
    <t>Tłumaczenia niemiecko-polskie i polsko-niemieckie (artykuły prasowe)</t>
  </si>
  <si>
    <t>Tłumaczenia angielsko-polskie i polsko-angielskie (artykuły prasowe)</t>
  </si>
  <si>
    <t xml:space="preserve">Pragmalingwistyka </t>
  </si>
  <si>
    <t>Stylistyka</t>
  </si>
  <si>
    <t>Przedmiot*</t>
  </si>
  <si>
    <t>Seminarium licencjackie **</t>
  </si>
  <si>
    <t>KIERUNEK: LINGWISTYKA STOSOWANA</t>
  </si>
  <si>
    <t>1, 3, 5</t>
  </si>
  <si>
    <t>3, 4, 5</t>
  </si>
  <si>
    <t>2, 3, 4</t>
  </si>
  <si>
    <t>Konwersatoria prowadzone są w jednej grupie (dla całego roku).</t>
  </si>
  <si>
    <t xml:space="preserve">Tłumaczenia niemiecko-polskie i polsko-niemieckie (teksty użytkowe) </t>
  </si>
  <si>
    <t>Tłumaczenia angielsko-polskie i polsko-angielskie (teksty użytkowe)</t>
  </si>
  <si>
    <t xml:space="preserve">Wprowadzenie do tłumaczeń specjalistycznych z języka angielskiego na język polski i z języka polskiego na język angielski </t>
  </si>
  <si>
    <t>WYDZIAŁ FILOLOGICZNY</t>
  </si>
  <si>
    <t>forma zaliczenia po semestrze</t>
  </si>
  <si>
    <t>Tłumaczenia literackie niemiecko-polskie, polsko-niemieckie</t>
  </si>
  <si>
    <t>Tłumaczenia literackie angielsko-polskie, polsko-angielskie</t>
  </si>
  <si>
    <t>Psychologia języka z elementami akwizycji</t>
  </si>
  <si>
    <t>2,3</t>
  </si>
  <si>
    <t>Socjologia języka I komunikacji</t>
  </si>
  <si>
    <t>D. POZOSTAŁE PRZEDMIOTY</t>
  </si>
  <si>
    <t>Kursywą zaznaczono przedmioty do wyboru</t>
  </si>
  <si>
    <t>A. GRUPA TREŚCI PODSTAWOWYCH</t>
  </si>
  <si>
    <t>A1. PRAKTYCZNA NAUKA JĘZYKA OBCEGO</t>
  </si>
  <si>
    <t>A2. PRAKTYCZNA NAUKA TRZECIEGO JĘZYKA OBCEGO</t>
  </si>
  <si>
    <t>B. GRUPA TREŚCI KIERUNKOWYCH</t>
  </si>
  <si>
    <t>B1. WIEDZA O JĘZYKU I KOMUNIKACJI</t>
  </si>
  <si>
    <t>B2. WIEDZA O LITERATURZE OBSZARU JĘZYKOWEGO</t>
  </si>
  <si>
    <t>B3. PRZEDMIOTY TRANSLATORYCZNE</t>
  </si>
  <si>
    <t>Analiza dyskursu</t>
  </si>
  <si>
    <t>Gramatyka kontrastywna niemiecko-polska z elementamii analiz tekstowych</t>
  </si>
  <si>
    <t>Gramatyka kontrastywna angielsko-polska z elementami analiz  tekstowych</t>
  </si>
  <si>
    <t>SPECJALNOŚĆ KOMUNIKACYJNO-TRANSLATORYCZNA</t>
  </si>
  <si>
    <r>
      <t>Wprowadzenie do tłumaczeń specjalistycznych z języka niemieckiego na język polski i z języka polskiego na język niemiecki</t>
    </r>
    <r>
      <rPr>
        <i/>
        <sz val="11"/>
        <rFont val="Calibri"/>
        <family val="2"/>
      </rPr>
      <t xml:space="preserve"> </t>
    </r>
  </si>
  <si>
    <t>Lektorat języka obcego*</t>
  </si>
  <si>
    <t>Wykład ogólnouczelniany</t>
  </si>
  <si>
    <t>* Do wyboru język włoski lub język hiszpański.</t>
  </si>
  <si>
    <t>Praktyki zawodowe***</t>
  </si>
  <si>
    <t>*** Praktyki odbywają się w wymiarze 40 h.</t>
  </si>
  <si>
    <t xml:space="preserve">** Seminarium licencjackie obejmuje napisanie pracy licencjackiej. </t>
  </si>
  <si>
    <r>
      <t xml:space="preserve">PLAN  STUDIÓW STACJONARNYCH PIERWSZEGO STOPNIA  </t>
    </r>
    <r>
      <rPr>
        <sz val="12"/>
        <rFont val="Calibri"/>
        <family val="2"/>
      </rPr>
      <t>OD ROKU AKADEMICKIEGO 2020/2021</t>
    </r>
  </si>
  <si>
    <t>W trakcie I roku studenci zobowiązani są do zaliczenia szkolenia z zakresu BHP oraz ochrony własności intelektualnej, a także szkolenia bibliotecznego.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</si>
</sst>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_-* #,##0\ _z_ł_-;\-* #,##0\ _z_ł_-;_-* &quot;-&quot;\ _z_ł_-;_-@_-"/>
    <numFmt numFmtId="181" formatCode="_-* #,##0.00\ _z_ł_-;\-* #,##0.00\ _z_ł_-;_-* &quot;-&quot;??\ _z_ł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8"/>
      <color indexed="8"/>
      <name val="Garamond"/>
      <family val="1"/>
    </font>
    <font>
      <sz val="12"/>
      <color indexed="8"/>
      <name val="Garamond"/>
      <family val="1"/>
    </font>
    <font>
      <i/>
      <sz val="11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6"/>
      <name val="Cambria"/>
      <family val="2"/>
    </font>
    <font>
      <sz val="12"/>
      <color indexed="20"/>
      <name val="Calibri"/>
      <family val="2"/>
    </font>
    <font>
      <sz val="11"/>
      <color indexed="10"/>
      <name val="Garamond"/>
      <family val="1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Garamond"/>
      <family val="1"/>
    </font>
    <font>
      <sz val="11"/>
      <color rgb="FFFF0000"/>
      <name val="Garamond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9" fillId="0" borderId="0" xfId="57" applyFont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3" fillId="17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19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11" borderId="11" xfId="0" applyFont="1" applyFill="1" applyBorder="1" applyAlignment="1">
      <alignment horizontal="center" vertical="center" wrapText="1"/>
    </xf>
    <xf numFmtId="0" fontId="31" fillId="17" borderId="1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19" borderId="14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19" borderId="15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1" fillId="17" borderId="15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11" borderId="14" xfId="0" applyFont="1" applyFill="1" applyBorder="1" applyAlignment="1">
      <alignment vertical="center" wrapText="1"/>
    </xf>
    <xf numFmtId="0" fontId="31" fillId="17" borderId="14" xfId="0" applyFont="1" applyFill="1" applyBorder="1" applyAlignment="1">
      <alignment vertical="center" wrapText="1"/>
    </xf>
    <xf numFmtId="0" fontId="31" fillId="34" borderId="14" xfId="0" applyFont="1" applyFill="1" applyBorder="1" applyAlignment="1">
      <alignment vertical="center" wrapText="1"/>
    </xf>
    <xf numFmtId="0" fontId="31" fillId="35" borderId="14" xfId="0" applyFont="1" applyFill="1" applyBorder="1" applyAlignment="1">
      <alignment vertical="center" wrapText="1"/>
    </xf>
    <xf numFmtId="0" fontId="31" fillId="19" borderId="14" xfId="0" applyFont="1" applyFill="1" applyBorder="1" applyAlignment="1">
      <alignment vertical="center" wrapText="1"/>
    </xf>
    <xf numFmtId="0" fontId="31" fillId="36" borderId="14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/>
    </xf>
    <xf numFmtId="0" fontId="33" fillId="0" borderId="11" xfId="0" applyFont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37" borderId="11" xfId="0" applyFont="1" applyFill="1" applyBorder="1" applyAlignment="1">
      <alignment horizontal="center" vertical="center" wrapText="1"/>
    </xf>
    <xf numFmtId="0" fontId="33" fillId="39" borderId="11" xfId="0" applyFont="1" applyFill="1" applyBorder="1" applyAlignment="1">
      <alignment horizontal="center" vertical="center" wrapText="1"/>
    </xf>
    <xf numFmtId="0" fontId="33" fillId="40" borderId="11" xfId="0" applyFont="1" applyFill="1" applyBorder="1" applyAlignment="1">
      <alignment horizontal="center" vertical="center" wrapText="1"/>
    </xf>
    <xf numFmtId="0" fontId="33" fillId="38" borderId="11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41" borderId="11" xfId="0" applyFont="1" applyFill="1" applyBorder="1" applyAlignment="1">
      <alignment horizontal="center" vertical="center" wrapText="1"/>
    </xf>
    <xf numFmtId="0" fontId="31" fillId="4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1" fillId="19" borderId="14" xfId="0" applyFont="1" applyFill="1" applyBorder="1" applyAlignment="1">
      <alignment horizontal="center" vertical="center" wrapText="1"/>
    </xf>
    <xf numFmtId="0" fontId="31" fillId="19" borderId="15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31" fillId="17" borderId="14" xfId="0" applyFont="1" applyFill="1" applyBorder="1" applyAlignment="1">
      <alignment horizontal="center" vertical="center" wrapText="1"/>
    </xf>
    <xf numFmtId="0" fontId="31" fillId="17" borderId="15" xfId="0" applyFont="1" applyFill="1" applyBorder="1" applyAlignment="1">
      <alignment horizontal="center" vertical="center" wrapText="1"/>
    </xf>
    <xf numFmtId="0" fontId="31" fillId="11" borderId="14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3" fillId="33" borderId="13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33" fillId="11" borderId="12" xfId="0" applyFont="1" applyFill="1" applyBorder="1" applyAlignment="1">
      <alignment horizontal="center" vertical="center" wrapText="1"/>
    </xf>
    <xf numFmtId="0" fontId="33" fillId="11" borderId="13" xfId="0" applyFont="1" applyFill="1" applyBorder="1" applyAlignment="1">
      <alignment horizontal="center" vertical="center" wrapText="1"/>
    </xf>
    <xf numFmtId="0" fontId="33" fillId="11" borderId="16" xfId="0" applyFont="1" applyFill="1" applyBorder="1" applyAlignment="1">
      <alignment horizontal="center" vertical="center" wrapText="1"/>
    </xf>
    <xf numFmtId="0" fontId="33" fillId="19" borderId="12" xfId="0" applyFont="1" applyFill="1" applyBorder="1" applyAlignment="1">
      <alignment horizontal="center" vertical="center" wrapText="1"/>
    </xf>
    <xf numFmtId="0" fontId="33" fillId="19" borderId="13" xfId="0" applyFont="1" applyFill="1" applyBorder="1" applyAlignment="1">
      <alignment horizontal="center" vertical="center" wrapText="1"/>
    </xf>
    <xf numFmtId="0" fontId="33" fillId="19" borderId="16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17" borderId="12" xfId="0" applyFont="1" applyFill="1" applyBorder="1" applyAlignment="1">
      <alignment horizontal="center" vertical="center" wrapText="1"/>
    </xf>
    <xf numFmtId="0" fontId="33" fillId="17" borderId="13" xfId="0" applyFont="1" applyFill="1" applyBorder="1" applyAlignment="1">
      <alignment horizontal="center" vertical="center" wrapText="1"/>
    </xf>
    <xf numFmtId="0" fontId="33" fillId="17" borderId="16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42" borderId="14" xfId="0" applyFont="1" applyFill="1" applyBorder="1" applyAlignment="1">
      <alignment horizontal="center" vertical="center" wrapText="1"/>
    </xf>
    <xf numFmtId="0" fontId="31" fillId="42" borderId="15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11" borderId="17" xfId="0" applyFont="1" applyFill="1" applyBorder="1" applyAlignment="1">
      <alignment horizontal="center" vertical="center" wrapText="1"/>
    </xf>
    <xf numFmtId="0" fontId="31" fillId="17" borderId="17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43" borderId="12" xfId="0" applyFont="1" applyFill="1" applyBorder="1" applyAlignment="1">
      <alignment horizontal="center" vertical="center"/>
    </xf>
    <xf numFmtId="0" fontId="33" fillId="43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_Arkusz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tabSelected="1" view="pageBreakPreview" zoomScale="110" zoomScaleSheetLayoutView="110" zoomScalePageLayoutView="0" workbookViewId="0" topLeftCell="A21">
      <selection activeCell="A21" sqref="A21:AK21"/>
    </sheetView>
  </sheetViews>
  <sheetFormatPr defaultColWidth="8.8515625" defaultRowHeight="15"/>
  <cols>
    <col min="1" max="1" width="4.140625" style="6" customWidth="1"/>
    <col min="2" max="2" width="51.28125" style="21" customWidth="1"/>
    <col min="3" max="3" width="5.8515625" style="11" customWidth="1"/>
    <col min="4" max="4" width="8.00390625" style="12" customWidth="1"/>
    <col min="5" max="5" width="6.421875" style="12" customWidth="1"/>
    <col min="6" max="6" width="5.00390625" style="12" customWidth="1"/>
    <col min="7" max="7" width="5.421875" style="12" customWidth="1"/>
    <col min="8" max="8" width="4.7109375" style="12" customWidth="1"/>
    <col min="9" max="9" width="4.421875" style="12" customWidth="1"/>
    <col min="10" max="10" width="5.7109375" style="12" customWidth="1"/>
    <col min="11" max="11" width="5.28125" style="12" customWidth="1"/>
    <col min="12" max="13" width="4.8515625" style="12" customWidth="1"/>
    <col min="14" max="14" width="4.421875" style="12" customWidth="1"/>
    <col min="15" max="15" width="5.7109375" style="12" customWidth="1"/>
    <col min="16" max="16" width="4.7109375" style="12" customWidth="1"/>
    <col min="17" max="17" width="4.8515625" style="12" customWidth="1"/>
    <col min="18" max="18" width="4.7109375" style="12" customWidth="1"/>
    <col min="19" max="20" width="4.8515625" style="12" customWidth="1"/>
    <col min="21" max="21" width="4.421875" style="12" customWidth="1"/>
    <col min="22" max="22" width="5.140625" style="12" customWidth="1"/>
    <col min="23" max="23" width="4.8515625" style="12" customWidth="1"/>
    <col min="24" max="24" width="5.00390625" style="12" customWidth="1"/>
    <col min="25" max="27" width="4.8515625" style="12" customWidth="1"/>
    <col min="28" max="28" width="4.7109375" style="12" customWidth="1"/>
    <col min="29" max="29" width="4.8515625" style="12" customWidth="1"/>
    <col min="30" max="30" width="6.00390625" style="12" customWidth="1"/>
    <col min="31" max="31" width="5.28125" style="12" customWidth="1"/>
    <col min="32" max="32" width="4.8515625" style="12" customWidth="1"/>
    <col min="33" max="33" width="5.7109375" style="12" customWidth="1"/>
    <col min="34" max="34" width="5.140625" style="12" customWidth="1"/>
    <col min="35" max="35" width="4.8515625" style="12" customWidth="1"/>
    <col min="36" max="36" width="8.28125" style="12" customWidth="1"/>
    <col min="37" max="37" width="9.421875" style="12" customWidth="1"/>
    <col min="38" max="16384" width="8.8515625" style="1" customWidth="1"/>
  </cols>
  <sheetData>
    <row r="1" spans="1:37" ht="15.75">
      <c r="A1" s="135" t="s">
        <v>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5.75">
      <c r="A2" s="28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8.75" customHeight="1">
      <c r="A3" s="29"/>
      <c r="B3" s="121" t="s">
        <v>61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</row>
    <row r="4" spans="1:37" ht="15.75" customHeight="1">
      <c r="A4" s="29"/>
      <c r="B4" s="146" t="s">
        <v>53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30"/>
      <c r="O4" s="144" t="s">
        <v>80</v>
      </c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.75" thickBot="1">
      <c r="A5" s="31"/>
      <c r="B5" s="32"/>
      <c r="C5" s="33"/>
      <c r="D5" s="34"/>
      <c r="E5" s="34"/>
      <c r="F5" s="34"/>
      <c r="G5" s="3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s="5" customFormat="1" ht="15">
      <c r="A6" s="153"/>
      <c r="B6" s="154"/>
      <c r="C6" s="154"/>
      <c r="D6" s="154"/>
      <c r="E6" s="155"/>
      <c r="F6" s="151" t="s">
        <v>2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</row>
    <row r="7" spans="1:37" ht="30" customHeight="1">
      <c r="A7" s="119" t="s">
        <v>0</v>
      </c>
      <c r="B7" s="123" t="s">
        <v>51</v>
      </c>
      <c r="C7" s="123" t="s">
        <v>62</v>
      </c>
      <c r="D7" s="123"/>
      <c r="E7" s="123"/>
      <c r="F7" s="140" t="s">
        <v>3</v>
      </c>
      <c r="G7" s="140"/>
      <c r="H7" s="140"/>
      <c r="I7" s="140"/>
      <c r="J7" s="140"/>
      <c r="K7" s="140"/>
      <c r="L7" s="140"/>
      <c r="M7" s="140"/>
      <c r="N7" s="140"/>
      <c r="O7" s="140"/>
      <c r="P7" s="133" t="s">
        <v>4</v>
      </c>
      <c r="Q7" s="133"/>
      <c r="R7" s="133"/>
      <c r="S7" s="133"/>
      <c r="T7" s="133"/>
      <c r="U7" s="133"/>
      <c r="V7" s="133"/>
      <c r="W7" s="133"/>
      <c r="X7" s="133"/>
      <c r="Y7" s="133"/>
      <c r="Z7" s="134" t="s">
        <v>5</v>
      </c>
      <c r="AA7" s="134"/>
      <c r="AB7" s="134"/>
      <c r="AC7" s="134"/>
      <c r="AD7" s="134"/>
      <c r="AE7" s="134"/>
      <c r="AF7" s="134"/>
      <c r="AG7" s="134"/>
      <c r="AH7" s="134"/>
      <c r="AI7" s="134"/>
      <c r="AJ7" s="141" t="s">
        <v>6</v>
      </c>
      <c r="AK7" s="141" t="s">
        <v>7</v>
      </c>
    </row>
    <row r="8" spans="1:37" s="6" customFormat="1" ht="22.5" customHeight="1">
      <c r="A8" s="119"/>
      <c r="B8" s="123"/>
      <c r="C8" s="123"/>
      <c r="D8" s="123"/>
      <c r="E8" s="123"/>
      <c r="F8" s="127" t="s">
        <v>21</v>
      </c>
      <c r="G8" s="128"/>
      <c r="H8" s="128"/>
      <c r="I8" s="128"/>
      <c r="J8" s="129"/>
      <c r="K8" s="148" t="s">
        <v>22</v>
      </c>
      <c r="L8" s="149"/>
      <c r="M8" s="149"/>
      <c r="N8" s="149"/>
      <c r="O8" s="150"/>
      <c r="P8" s="156" t="s">
        <v>23</v>
      </c>
      <c r="Q8" s="157"/>
      <c r="R8" s="157"/>
      <c r="S8" s="157"/>
      <c r="T8" s="158"/>
      <c r="U8" s="124" t="s">
        <v>24</v>
      </c>
      <c r="V8" s="125"/>
      <c r="W8" s="125"/>
      <c r="X8" s="125"/>
      <c r="Y8" s="126"/>
      <c r="Z8" s="130" t="s">
        <v>25</v>
      </c>
      <c r="AA8" s="131"/>
      <c r="AB8" s="131"/>
      <c r="AC8" s="131"/>
      <c r="AD8" s="132"/>
      <c r="AE8" s="159" t="s">
        <v>26</v>
      </c>
      <c r="AF8" s="160"/>
      <c r="AG8" s="160"/>
      <c r="AH8" s="160"/>
      <c r="AI8" s="161"/>
      <c r="AJ8" s="142"/>
      <c r="AK8" s="142"/>
    </row>
    <row r="9" spans="1:37" s="6" customFormat="1" ht="30.75" thickBot="1">
      <c r="A9" s="120"/>
      <c r="B9" s="145"/>
      <c r="C9" s="36" t="s">
        <v>1</v>
      </c>
      <c r="D9" s="36" t="s">
        <v>41</v>
      </c>
      <c r="E9" s="36" t="s">
        <v>27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8" t="s">
        <v>8</v>
      </c>
      <c r="L9" s="38" t="s">
        <v>9</v>
      </c>
      <c r="M9" s="38" t="s">
        <v>10</v>
      </c>
      <c r="N9" s="38" t="s">
        <v>11</v>
      </c>
      <c r="O9" s="38" t="s">
        <v>12</v>
      </c>
      <c r="P9" s="39" t="s">
        <v>8</v>
      </c>
      <c r="Q9" s="39" t="s">
        <v>9</v>
      </c>
      <c r="R9" s="39" t="s">
        <v>10</v>
      </c>
      <c r="S9" s="39" t="s">
        <v>11</v>
      </c>
      <c r="T9" s="39" t="s">
        <v>12</v>
      </c>
      <c r="U9" s="40" t="s">
        <v>8</v>
      </c>
      <c r="V9" s="40" t="s">
        <v>9</v>
      </c>
      <c r="W9" s="40" t="s">
        <v>10</v>
      </c>
      <c r="X9" s="40" t="s">
        <v>11</v>
      </c>
      <c r="Y9" s="40" t="s">
        <v>12</v>
      </c>
      <c r="Z9" s="41" t="s">
        <v>8</v>
      </c>
      <c r="AA9" s="41" t="s">
        <v>9</v>
      </c>
      <c r="AB9" s="41" t="s">
        <v>10</v>
      </c>
      <c r="AC9" s="41" t="s">
        <v>11</v>
      </c>
      <c r="AD9" s="41" t="s">
        <v>12</v>
      </c>
      <c r="AE9" s="42" t="s">
        <v>8</v>
      </c>
      <c r="AF9" s="42" t="s">
        <v>9</v>
      </c>
      <c r="AG9" s="42" t="s">
        <v>10</v>
      </c>
      <c r="AH9" s="42" t="s">
        <v>11</v>
      </c>
      <c r="AI9" s="42" t="s">
        <v>12</v>
      </c>
      <c r="AJ9" s="143"/>
      <c r="AK9" s="143"/>
    </row>
    <row r="10" spans="1:37" s="5" customFormat="1" ht="15">
      <c r="A10" s="112" t="s">
        <v>70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</row>
    <row r="11" spans="1:37" s="5" customFormat="1" ht="15">
      <c r="A11" s="112" t="s">
        <v>71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</row>
    <row r="12" spans="1:37" ht="35.25" customHeight="1">
      <c r="A12" s="43">
        <v>1</v>
      </c>
      <c r="B12" s="44" t="s">
        <v>28</v>
      </c>
      <c r="C12" s="45" t="s">
        <v>29</v>
      </c>
      <c r="D12" s="45">
        <v>4</v>
      </c>
      <c r="E12" s="45" t="s">
        <v>54</v>
      </c>
      <c r="F12" s="46"/>
      <c r="G12" s="46"/>
      <c r="H12" s="46">
        <v>90</v>
      </c>
      <c r="I12" s="46"/>
      <c r="J12" s="46">
        <v>7</v>
      </c>
      <c r="K12" s="47"/>
      <c r="L12" s="47"/>
      <c r="M12" s="47">
        <v>90</v>
      </c>
      <c r="N12" s="47"/>
      <c r="O12" s="48">
        <v>6</v>
      </c>
      <c r="P12" s="49"/>
      <c r="Q12" s="49"/>
      <c r="R12" s="49">
        <v>70</v>
      </c>
      <c r="S12" s="49"/>
      <c r="T12" s="49">
        <v>5</v>
      </c>
      <c r="U12" s="50"/>
      <c r="V12" s="50"/>
      <c r="W12" s="50">
        <v>70</v>
      </c>
      <c r="X12" s="50"/>
      <c r="Y12" s="50">
        <v>4</v>
      </c>
      <c r="Z12" s="51"/>
      <c r="AA12" s="51"/>
      <c r="AB12" s="51">
        <v>70</v>
      </c>
      <c r="AC12" s="51"/>
      <c r="AD12" s="51">
        <v>4</v>
      </c>
      <c r="AE12" s="52"/>
      <c r="AF12" s="52"/>
      <c r="AG12" s="52">
        <v>80</v>
      </c>
      <c r="AH12" s="52"/>
      <c r="AI12" s="52">
        <v>4</v>
      </c>
      <c r="AJ12" s="45">
        <f>F12+G12+H12+I12+K12+L12+N12+M12+P12+Q12+R12+S12+U12+V12+W12+X12+Z12+AA12+AB12+AC12+AE12+AF12+AG12+AH12</f>
        <v>470</v>
      </c>
      <c r="AK12" s="45">
        <f>J12+O12+T12+Y12+AD12+AI12</f>
        <v>30</v>
      </c>
    </row>
    <row r="13" spans="1:37" ht="30" customHeight="1">
      <c r="A13" s="43">
        <v>2</v>
      </c>
      <c r="B13" s="44" t="s">
        <v>30</v>
      </c>
      <c r="C13" s="45" t="s">
        <v>29</v>
      </c>
      <c r="D13" s="45">
        <v>4</v>
      </c>
      <c r="E13" s="45" t="s">
        <v>54</v>
      </c>
      <c r="F13" s="46"/>
      <c r="G13" s="46"/>
      <c r="H13" s="46">
        <v>90</v>
      </c>
      <c r="I13" s="46"/>
      <c r="J13" s="46">
        <v>7</v>
      </c>
      <c r="K13" s="47"/>
      <c r="L13" s="47"/>
      <c r="M13" s="47">
        <v>80</v>
      </c>
      <c r="N13" s="47"/>
      <c r="O13" s="48">
        <v>6</v>
      </c>
      <c r="P13" s="49"/>
      <c r="Q13" s="49"/>
      <c r="R13" s="49">
        <v>60</v>
      </c>
      <c r="S13" s="49"/>
      <c r="T13" s="49">
        <v>5</v>
      </c>
      <c r="U13" s="50"/>
      <c r="V13" s="50"/>
      <c r="W13" s="50">
        <v>60</v>
      </c>
      <c r="X13" s="50"/>
      <c r="Y13" s="50">
        <v>4</v>
      </c>
      <c r="Z13" s="51"/>
      <c r="AA13" s="51"/>
      <c r="AB13" s="51">
        <v>60</v>
      </c>
      <c r="AC13" s="51"/>
      <c r="AD13" s="51">
        <v>3</v>
      </c>
      <c r="AE13" s="52"/>
      <c r="AF13" s="52"/>
      <c r="AG13" s="52">
        <v>60</v>
      </c>
      <c r="AH13" s="52"/>
      <c r="AI13" s="52">
        <v>3</v>
      </c>
      <c r="AJ13" s="45">
        <f>F13+G13+H13+I13+K13+L13+N13+M13+P13+Q13+R13+S13+U13+V13+W13+X13+Z13+AA13+AB13+AC13+AE13+AF13+AG13+AH13</f>
        <v>410</v>
      </c>
      <c r="AK13" s="45">
        <f>J13+O13+T13+Y13+AD13+AI13</f>
        <v>28</v>
      </c>
    </row>
    <row r="14" spans="1:37" ht="24.75" customHeight="1">
      <c r="A14" s="43">
        <v>3</v>
      </c>
      <c r="B14" s="44" t="s">
        <v>31</v>
      </c>
      <c r="C14" s="45"/>
      <c r="D14" s="45" t="s">
        <v>32</v>
      </c>
      <c r="E14" s="45"/>
      <c r="F14" s="46"/>
      <c r="G14" s="46"/>
      <c r="H14" s="46">
        <v>30</v>
      </c>
      <c r="I14" s="46"/>
      <c r="J14" s="46">
        <v>4</v>
      </c>
      <c r="K14" s="47"/>
      <c r="L14" s="47"/>
      <c r="M14" s="47">
        <v>30</v>
      </c>
      <c r="N14" s="47"/>
      <c r="O14" s="47">
        <v>3</v>
      </c>
      <c r="P14" s="49"/>
      <c r="Q14" s="49"/>
      <c r="R14" s="49">
        <v>30</v>
      </c>
      <c r="S14" s="49"/>
      <c r="T14" s="49">
        <v>2</v>
      </c>
      <c r="U14" s="50"/>
      <c r="V14" s="50"/>
      <c r="W14" s="50"/>
      <c r="X14" s="50"/>
      <c r="Y14" s="50"/>
      <c r="Z14" s="51"/>
      <c r="AA14" s="51"/>
      <c r="AB14" s="51"/>
      <c r="AC14" s="51"/>
      <c r="AD14" s="51"/>
      <c r="AE14" s="52"/>
      <c r="AF14" s="52"/>
      <c r="AG14" s="52"/>
      <c r="AH14" s="52"/>
      <c r="AI14" s="52"/>
      <c r="AJ14" s="45">
        <f>F14+G14+H14+I14+K14+L14+N14+M14+P14+Q14+R14+S14+U14+V14+W14+X14+Z14+AA14+AB14+AC14+AE14+AF14+AG14+AH14</f>
        <v>90</v>
      </c>
      <c r="AK14" s="45">
        <f>J14+O14+T14+Y14+AD14+AI14</f>
        <v>9</v>
      </c>
    </row>
    <row r="15" spans="1:37" ht="24" customHeight="1">
      <c r="A15" s="43">
        <v>4</v>
      </c>
      <c r="B15" s="44" t="s">
        <v>33</v>
      </c>
      <c r="C15" s="45"/>
      <c r="D15" s="45" t="s">
        <v>32</v>
      </c>
      <c r="E15" s="45"/>
      <c r="F15" s="46"/>
      <c r="G15" s="46"/>
      <c r="H15" s="46">
        <v>30</v>
      </c>
      <c r="I15" s="46"/>
      <c r="J15" s="46">
        <v>4</v>
      </c>
      <c r="K15" s="47"/>
      <c r="L15" s="47"/>
      <c r="M15" s="47">
        <v>30</v>
      </c>
      <c r="N15" s="47"/>
      <c r="O15" s="47">
        <v>3</v>
      </c>
      <c r="P15" s="49"/>
      <c r="Q15" s="49"/>
      <c r="R15" s="49">
        <v>30</v>
      </c>
      <c r="S15" s="49"/>
      <c r="T15" s="49">
        <v>2</v>
      </c>
      <c r="U15" s="50"/>
      <c r="V15" s="50"/>
      <c r="W15" s="50"/>
      <c r="X15" s="50"/>
      <c r="Y15" s="50"/>
      <c r="Z15" s="51"/>
      <c r="AA15" s="51"/>
      <c r="AB15" s="51"/>
      <c r="AC15" s="51"/>
      <c r="AD15" s="51"/>
      <c r="AE15" s="52"/>
      <c r="AF15" s="52"/>
      <c r="AG15" s="52"/>
      <c r="AH15" s="52"/>
      <c r="AI15" s="52"/>
      <c r="AJ15" s="45">
        <f>F15+G15+H15+I15+K15+L15+N15+M15+P15+Q15+R15+S15+U15+V15+W15+X15+Z15+AA15+AB15+AC15+AE15+AF15+AG15+AH15</f>
        <v>90</v>
      </c>
      <c r="AK15" s="45">
        <f>J15+O15+T15+Y15+AD15+AI15</f>
        <v>9</v>
      </c>
    </row>
    <row r="16" spans="1:37" s="7" customFormat="1" ht="25.5" customHeight="1">
      <c r="A16" s="112" t="s">
        <v>19</v>
      </c>
      <c r="B16" s="113"/>
      <c r="C16" s="53"/>
      <c r="D16" s="53"/>
      <c r="E16" s="53"/>
      <c r="F16" s="53">
        <f>SUM(F12:F15)</f>
        <v>0</v>
      </c>
      <c r="G16" s="53">
        <f aca="true" t="shared" si="0" ref="G16:AI16">SUM(G12:G15)</f>
        <v>0</v>
      </c>
      <c r="H16" s="53">
        <f t="shared" si="0"/>
        <v>240</v>
      </c>
      <c r="I16" s="53">
        <f t="shared" si="0"/>
        <v>0</v>
      </c>
      <c r="J16" s="53">
        <f t="shared" si="0"/>
        <v>22</v>
      </c>
      <c r="K16" s="53">
        <f t="shared" si="0"/>
        <v>0</v>
      </c>
      <c r="L16" s="53">
        <f t="shared" si="0"/>
        <v>0</v>
      </c>
      <c r="M16" s="53">
        <f>M15+M14+M13+M12</f>
        <v>230</v>
      </c>
      <c r="N16" s="53">
        <f t="shared" si="0"/>
        <v>0</v>
      </c>
      <c r="O16" s="53">
        <f t="shared" si="0"/>
        <v>18</v>
      </c>
      <c r="P16" s="53">
        <f t="shared" si="0"/>
        <v>0</v>
      </c>
      <c r="Q16" s="53">
        <f t="shared" si="0"/>
        <v>0</v>
      </c>
      <c r="R16" s="53">
        <f t="shared" si="0"/>
        <v>190</v>
      </c>
      <c r="S16" s="53">
        <f t="shared" si="0"/>
        <v>0</v>
      </c>
      <c r="T16" s="53">
        <f t="shared" si="0"/>
        <v>14</v>
      </c>
      <c r="U16" s="53">
        <f t="shared" si="0"/>
        <v>0</v>
      </c>
      <c r="V16" s="53">
        <f t="shared" si="0"/>
        <v>0</v>
      </c>
      <c r="W16" s="53">
        <f t="shared" si="0"/>
        <v>130</v>
      </c>
      <c r="X16" s="53">
        <f t="shared" si="0"/>
        <v>0</v>
      </c>
      <c r="Y16" s="53">
        <f t="shared" si="0"/>
        <v>8</v>
      </c>
      <c r="Z16" s="53">
        <f t="shared" si="0"/>
        <v>0</v>
      </c>
      <c r="AA16" s="53">
        <f t="shared" si="0"/>
        <v>0</v>
      </c>
      <c r="AB16" s="53">
        <f t="shared" si="0"/>
        <v>130</v>
      </c>
      <c r="AC16" s="53">
        <f t="shared" si="0"/>
        <v>0</v>
      </c>
      <c r="AD16" s="53">
        <f t="shared" si="0"/>
        <v>7</v>
      </c>
      <c r="AE16" s="53">
        <f t="shared" si="0"/>
        <v>0</v>
      </c>
      <c r="AF16" s="53">
        <f t="shared" si="0"/>
        <v>0</v>
      </c>
      <c r="AG16" s="53">
        <f t="shared" si="0"/>
        <v>140</v>
      </c>
      <c r="AH16" s="53">
        <f t="shared" si="0"/>
        <v>0</v>
      </c>
      <c r="AI16" s="53">
        <f t="shared" si="0"/>
        <v>7</v>
      </c>
      <c r="AJ16" s="53">
        <f>AJ15+AJ14+AJ13+AJ12</f>
        <v>1060</v>
      </c>
      <c r="AK16" s="53">
        <f>AK15+AK14+AK13+AK12</f>
        <v>76</v>
      </c>
    </row>
    <row r="17" spans="1:37" s="5" customFormat="1" ht="15">
      <c r="A17" s="112" t="s">
        <v>72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</row>
    <row r="18" spans="1:37" s="8" customFormat="1" ht="20.25" customHeight="1">
      <c r="A18" s="43">
        <v>5</v>
      </c>
      <c r="B18" s="54" t="s">
        <v>82</v>
      </c>
      <c r="C18" s="45">
        <v>6</v>
      </c>
      <c r="D18" s="45" t="s">
        <v>55</v>
      </c>
      <c r="E18" s="45"/>
      <c r="F18" s="46"/>
      <c r="G18" s="46"/>
      <c r="H18" s="46"/>
      <c r="I18" s="46"/>
      <c r="J18" s="46"/>
      <c r="K18" s="47"/>
      <c r="L18" s="47"/>
      <c r="M18" s="47"/>
      <c r="N18" s="47"/>
      <c r="O18" s="47"/>
      <c r="P18" s="49"/>
      <c r="Q18" s="49"/>
      <c r="R18" s="49">
        <v>60</v>
      </c>
      <c r="S18" s="49"/>
      <c r="T18" s="49">
        <v>6</v>
      </c>
      <c r="U18" s="50"/>
      <c r="V18" s="50"/>
      <c r="W18" s="50">
        <v>60</v>
      </c>
      <c r="X18" s="50"/>
      <c r="Y18" s="50">
        <v>5</v>
      </c>
      <c r="Z18" s="51"/>
      <c r="AA18" s="51"/>
      <c r="AB18" s="51">
        <v>60</v>
      </c>
      <c r="AC18" s="51"/>
      <c r="AD18" s="51">
        <v>3</v>
      </c>
      <c r="AE18" s="52"/>
      <c r="AF18" s="52"/>
      <c r="AG18" s="52">
        <v>60</v>
      </c>
      <c r="AH18" s="52"/>
      <c r="AI18" s="52">
        <v>3</v>
      </c>
      <c r="AJ18" s="45">
        <v>240</v>
      </c>
      <c r="AK18" s="45">
        <f>T18+Y18+AD18+AI18+AL28</f>
        <v>17</v>
      </c>
    </row>
    <row r="19" spans="1:37" s="7" customFormat="1" ht="15">
      <c r="A19" s="112" t="s">
        <v>19</v>
      </c>
      <c r="B19" s="113"/>
      <c r="C19" s="53"/>
      <c r="D19" s="53"/>
      <c r="E19" s="53"/>
      <c r="F19" s="53">
        <f aca="true" t="shared" si="1" ref="F19:AK19">SUM(F18:F18)</f>
        <v>0</v>
      </c>
      <c r="G19" s="53">
        <f t="shared" si="1"/>
        <v>0</v>
      </c>
      <c r="H19" s="53">
        <f t="shared" si="1"/>
        <v>0</v>
      </c>
      <c r="I19" s="53">
        <f t="shared" si="1"/>
        <v>0</v>
      </c>
      <c r="J19" s="53">
        <f t="shared" si="1"/>
        <v>0</v>
      </c>
      <c r="K19" s="53">
        <f t="shared" si="1"/>
        <v>0</v>
      </c>
      <c r="L19" s="53">
        <f t="shared" si="1"/>
        <v>0</v>
      </c>
      <c r="M19" s="53">
        <f t="shared" si="1"/>
        <v>0</v>
      </c>
      <c r="N19" s="53">
        <f t="shared" si="1"/>
        <v>0</v>
      </c>
      <c r="O19" s="53">
        <f t="shared" si="1"/>
        <v>0</v>
      </c>
      <c r="P19" s="53">
        <f t="shared" si="1"/>
        <v>0</v>
      </c>
      <c r="Q19" s="53">
        <f t="shared" si="1"/>
        <v>0</v>
      </c>
      <c r="R19" s="53">
        <f t="shared" si="1"/>
        <v>60</v>
      </c>
      <c r="S19" s="53">
        <f t="shared" si="1"/>
        <v>0</v>
      </c>
      <c r="T19" s="53">
        <f t="shared" si="1"/>
        <v>6</v>
      </c>
      <c r="U19" s="53">
        <f t="shared" si="1"/>
        <v>0</v>
      </c>
      <c r="V19" s="53">
        <f t="shared" si="1"/>
        <v>0</v>
      </c>
      <c r="W19" s="53">
        <f t="shared" si="1"/>
        <v>60</v>
      </c>
      <c r="X19" s="53">
        <f t="shared" si="1"/>
        <v>0</v>
      </c>
      <c r="Y19" s="53">
        <f t="shared" si="1"/>
        <v>5</v>
      </c>
      <c r="Z19" s="53">
        <f t="shared" si="1"/>
        <v>0</v>
      </c>
      <c r="AA19" s="53">
        <f t="shared" si="1"/>
        <v>0</v>
      </c>
      <c r="AB19" s="53">
        <f t="shared" si="1"/>
        <v>60</v>
      </c>
      <c r="AC19" s="53">
        <f t="shared" si="1"/>
        <v>0</v>
      </c>
      <c r="AD19" s="53">
        <f t="shared" si="1"/>
        <v>3</v>
      </c>
      <c r="AE19" s="53">
        <f t="shared" si="1"/>
        <v>0</v>
      </c>
      <c r="AF19" s="53">
        <f t="shared" si="1"/>
        <v>0</v>
      </c>
      <c r="AG19" s="53">
        <f t="shared" si="1"/>
        <v>60</v>
      </c>
      <c r="AH19" s="53">
        <f t="shared" si="1"/>
        <v>0</v>
      </c>
      <c r="AI19" s="53">
        <f t="shared" si="1"/>
        <v>3</v>
      </c>
      <c r="AJ19" s="53">
        <f t="shared" si="1"/>
        <v>240</v>
      </c>
      <c r="AK19" s="53">
        <f t="shared" si="1"/>
        <v>17</v>
      </c>
    </row>
    <row r="20" spans="1:37" s="7" customFormat="1" ht="15" hidden="1">
      <c r="A20" s="55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f>SUM(AJ19,AJ16)</f>
        <v>1300</v>
      </c>
      <c r="AK20" s="57">
        <f>SUM(AK19,AK16)</f>
        <v>93</v>
      </c>
    </row>
    <row r="21" spans="1:37" s="5" customFormat="1" ht="15">
      <c r="A21" s="112" t="s">
        <v>73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</row>
    <row r="22" spans="1:37" s="5" customFormat="1" ht="15">
      <c r="A22" s="112" t="s">
        <v>74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</row>
    <row r="23" spans="1:37" s="9" customFormat="1" ht="19.5" customHeight="1">
      <c r="A23" s="43">
        <v>6</v>
      </c>
      <c r="B23" s="44" t="s">
        <v>34</v>
      </c>
      <c r="C23" s="45"/>
      <c r="D23" s="45">
        <v>1</v>
      </c>
      <c r="E23" s="45"/>
      <c r="F23" s="46">
        <v>30</v>
      </c>
      <c r="G23" s="46"/>
      <c r="H23" s="46"/>
      <c r="I23" s="46"/>
      <c r="J23" s="46">
        <v>3</v>
      </c>
      <c r="K23" s="47"/>
      <c r="L23" s="47"/>
      <c r="M23" s="47"/>
      <c r="N23" s="47"/>
      <c r="O23" s="47"/>
      <c r="P23" s="49"/>
      <c r="Q23" s="49"/>
      <c r="R23" s="49"/>
      <c r="S23" s="49"/>
      <c r="T23" s="49"/>
      <c r="U23" s="50"/>
      <c r="V23" s="50"/>
      <c r="W23" s="50"/>
      <c r="X23" s="50"/>
      <c r="Y23" s="50"/>
      <c r="Z23" s="51"/>
      <c r="AA23" s="51"/>
      <c r="AB23" s="51"/>
      <c r="AC23" s="51"/>
      <c r="AD23" s="51"/>
      <c r="AE23" s="52"/>
      <c r="AF23" s="52"/>
      <c r="AG23" s="52"/>
      <c r="AH23" s="52"/>
      <c r="AI23" s="52"/>
      <c r="AJ23" s="45">
        <f>F23+G23+H23+I23+K23+L23+N23+M23+P23+Q23+R23+S23+U23+V23+W23+X23+Z23+AA23+AB23+AC23+AE23+AF23+AG23+AH23</f>
        <v>30</v>
      </c>
      <c r="AK23" s="45">
        <v>3</v>
      </c>
    </row>
    <row r="24" spans="1:37" s="9" customFormat="1" ht="15">
      <c r="A24" s="136">
        <v>7</v>
      </c>
      <c r="B24" s="101" t="s">
        <v>67</v>
      </c>
      <c r="C24" s="110"/>
      <c r="D24" s="110">
        <v>2</v>
      </c>
      <c r="E24" s="110"/>
      <c r="F24" s="117"/>
      <c r="G24" s="117"/>
      <c r="H24" s="117"/>
      <c r="I24" s="117"/>
      <c r="J24" s="117"/>
      <c r="K24" s="115"/>
      <c r="L24" s="115">
        <v>25</v>
      </c>
      <c r="M24" s="115"/>
      <c r="N24" s="115"/>
      <c r="O24" s="115">
        <v>4</v>
      </c>
      <c r="P24" s="106"/>
      <c r="Q24" s="106"/>
      <c r="R24" s="106"/>
      <c r="S24" s="106"/>
      <c r="T24" s="106"/>
      <c r="U24" s="108"/>
      <c r="V24" s="58"/>
      <c r="W24" s="108"/>
      <c r="X24" s="108"/>
      <c r="Y24" s="108"/>
      <c r="Z24" s="102"/>
      <c r="AA24" s="59"/>
      <c r="AB24" s="59"/>
      <c r="AC24" s="102"/>
      <c r="AD24" s="102"/>
      <c r="AE24" s="104"/>
      <c r="AF24" s="104"/>
      <c r="AG24" s="104"/>
      <c r="AH24" s="104"/>
      <c r="AI24" s="104"/>
      <c r="AJ24" s="110">
        <v>25</v>
      </c>
      <c r="AK24" s="110">
        <v>4</v>
      </c>
    </row>
    <row r="25" spans="1:37" ht="28.5" customHeight="1">
      <c r="A25" s="137"/>
      <c r="B25" s="101" t="s">
        <v>65</v>
      </c>
      <c r="C25" s="111"/>
      <c r="D25" s="111"/>
      <c r="E25" s="111"/>
      <c r="F25" s="118"/>
      <c r="G25" s="118"/>
      <c r="H25" s="118"/>
      <c r="I25" s="118"/>
      <c r="J25" s="118"/>
      <c r="K25" s="116"/>
      <c r="L25" s="116"/>
      <c r="M25" s="116"/>
      <c r="N25" s="116"/>
      <c r="O25" s="116"/>
      <c r="P25" s="107"/>
      <c r="Q25" s="107"/>
      <c r="R25" s="107"/>
      <c r="S25" s="107"/>
      <c r="T25" s="107"/>
      <c r="U25" s="109"/>
      <c r="V25" s="61"/>
      <c r="W25" s="109"/>
      <c r="X25" s="109"/>
      <c r="Y25" s="109"/>
      <c r="Z25" s="103"/>
      <c r="AA25" s="62"/>
      <c r="AB25" s="62"/>
      <c r="AC25" s="103"/>
      <c r="AD25" s="103"/>
      <c r="AE25" s="105"/>
      <c r="AF25" s="105"/>
      <c r="AG25" s="105"/>
      <c r="AH25" s="105"/>
      <c r="AI25" s="105"/>
      <c r="AJ25" s="111"/>
      <c r="AK25" s="111"/>
    </row>
    <row r="26" spans="1:37" ht="15">
      <c r="A26" s="136">
        <v>8</v>
      </c>
      <c r="B26" s="138" t="s">
        <v>35</v>
      </c>
      <c r="C26" s="45" t="s">
        <v>36</v>
      </c>
      <c r="D26" s="45">
        <v>2</v>
      </c>
      <c r="E26" s="45"/>
      <c r="F26" s="46"/>
      <c r="G26" s="46"/>
      <c r="H26" s="46"/>
      <c r="I26" s="46"/>
      <c r="J26" s="46"/>
      <c r="K26" s="47">
        <v>15</v>
      </c>
      <c r="L26" s="47"/>
      <c r="M26" s="47"/>
      <c r="N26" s="47"/>
      <c r="O26" s="47">
        <v>3</v>
      </c>
      <c r="P26" s="49">
        <v>15</v>
      </c>
      <c r="Q26" s="49"/>
      <c r="R26" s="49"/>
      <c r="S26" s="49"/>
      <c r="T26" s="49">
        <v>2</v>
      </c>
      <c r="U26" s="50">
        <v>15</v>
      </c>
      <c r="V26" s="50"/>
      <c r="W26" s="50"/>
      <c r="X26" s="50"/>
      <c r="Y26" s="50">
        <v>2</v>
      </c>
      <c r="Z26" s="51"/>
      <c r="AA26" s="51"/>
      <c r="AB26" s="51"/>
      <c r="AC26" s="51"/>
      <c r="AD26" s="51"/>
      <c r="AE26" s="52"/>
      <c r="AF26" s="52"/>
      <c r="AG26" s="52"/>
      <c r="AH26" s="52"/>
      <c r="AI26" s="52"/>
      <c r="AJ26" s="110">
        <f>F26+G26+H26+I26+K26+L26+N26+M26+P26+Q26+R26+S26+U26+V26+W26+X26+Z26+AA26+AB26+AC26+AE26+AF26+AG26+AH26+F27+G27+H27+I27+K27+L27+N27+M27+P27+Q27+R27+S27+U27+V27+W27+X27+Z27+AA27+AB27+AC27+AE27+AF27+AG27+AH27</f>
        <v>90</v>
      </c>
      <c r="AK26" s="110">
        <v>10</v>
      </c>
    </row>
    <row r="27" spans="1:37" ht="13.5" customHeight="1">
      <c r="A27" s="137"/>
      <c r="B27" s="139"/>
      <c r="C27" s="45"/>
      <c r="D27" s="45"/>
      <c r="E27" s="45" t="s">
        <v>56</v>
      </c>
      <c r="F27" s="46"/>
      <c r="G27" s="46"/>
      <c r="H27" s="46"/>
      <c r="I27" s="46"/>
      <c r="J27" s="46"/>
      <c r="K27" s="47"/>
      <c r="L27" s="47"/>
      <c r="M27" s="47">
        <v>15</v>
      </c>
      <c r="N27" s="47"/>
      <c r="O27" s="47">
        <v>1</v>
      </c>
      <c r="P27" s="49"/>
      <c r="Q27" s="49"/>
      <c r="R27" s="49">
        <v>15</v>
      </c>
      <c r="S27" s="49"/>
      <c r="T27" s="49">
        <v>1</v>
      </c>
      <c r="U27" s="50"/>
      <c r="V27" s="50"/>
      <c r="W27" s="50">
        <v>15</v>
      </c>
      <c r="X27" s="50"/>
      <c r="Y27" s="50">
        <v>1</v>
      </c>
      <c r="Z27" s="51"/>
      <c r="AA27" s="51"/>
      <c r="AB27" s="51"/>
      <c r="AC27" s="51"/>
      <c r="AD27" s="51"/>
      <c r="AE27" s="52"/>
      <c r="AF27" s="52"/>
      <c r="AG27" s="52"/>
      <c r="AH27" s="52"/>
      <c r="AI27" s="52"/>
      <c r="AJ27" s="111"/>
      <c r="AK27" s="111"/>
    </row>
    <row r="28" spans="1:37" ht="15">
      <c r="A28" s="136">
        <v>9</v>
      </c>
      <c r="B28" s="138" t="s">
        <v>37</v>
      </c>
      <c r="C28" s="45" t="s">
        <v>36</v>
      </c>
      <c r="D28" s="45">
        <v>2</v>
      </c>
      <c r="E28" s="45"/>
      <c r="F28" s="46"/>
      <c r="G28" s="46"/>
      <c r="H28" s="46"/>
      <c r="I28" s="46"/>
      <c r="J28" s="46"/>
      <c r="K28" s="47">
        <v>15</v>
      </c>
      <c r="L28" s="47"/>
      <c r="M28" s="47"/>
      <c r="N28" s="47"/>
      <c r="O28" s="47">
        <v>3</v>
      </c>
      <c r="P28" s="49">
        <v>15</v>
      </c>
      <c r="Q28" s="49"/>
      <c r="R28" s="49"/>
      <c r="S28" s="49"/>
      <c r="T28" s="49">
        <v>2</v>
      </c>
      <c r="U28" s="50">
        <v>15</v>
      </c>
      <c r="V28" s="50"/>
      <c r="W28" s="50"/>
      <c r="X28" s="50"/>
      <c r="Y28" s="50">
        <v>2</v>
      </c>
      <c r="Z28" s="51"/>
      <c r="AA28" s="51"/>
      <c r="AB28" s="51"/>
      <c r="AC28" s="51"/>
      <c r="AD28" s="51"/>
      <c r="AE28" s="52"/>
      <c r="AF28" s="52"/>
      <c r="AG28" s="52"/>
      <c r="AH28" s="52"/>
      <c r="AI28" s="52"/>
      <c r="AJ28" s="110">
        <f>F28+G28+H28+I28+K28+L28+N28+M28+P28+Q28+R28+S28+U28+V28+W28+X28+Z28+AA28+AB28+AC28+AE28+AF28+AG28+AH28+F29+G29+H29+I29+K29+L29+N29+M29+P29+Q29+R29+S29+U29+V29+W29+X29+Z29+AA29+AB29+AC29+AE29+AF29+AG29+AH29</f>
        <v>90</v>
      </c>
      <c r="AK28" s="110">
        <f>J28+O28+T28+Y28+AD28+AI28+J29+O29+T29+Y29+AD29+AI29</f>
        <v>10</v>
      </c>
    </row>
    <row r="29" spans="1:37" ht="15">
      <c r="A29" s="137"/>
      <c r="B29" s="139"/>
      <c r="C29" s="45"/>
      <c r="D29" s="45"/>
      <c r="E29" s="45" t="s">
        <v>56</v>
      </c>
      <c r="F29" s="46"/>
      <c r="G29" s="46"/>
      <c r="H29" s="46"/>
      <c r="I29" s="46"/>
      <c r="J29" s="46"/>
      <c r="K29" s="47"/>
      <c r="L29" s="47"/>
      <c r="M29" s="47">
        <v>15</v>
      </c>
      <c r="N29" s="47"/>
      <c r="O29" s="47">
        <v>1</v>
      </c>
      <c r="P29" s="49"/>
      <c r="Q29" s="49"/>
      <c r="R29" s="49">
        <v>15</v>
      </c>
      <c r="S29" s="49"/>
      <c r="T29" s="49">
        <v>1</v>
      </c>
      <c r="U29" s="50"/>
      <c r="V29" s="50"/>
      <c r="W29" s="50">
        <v>15</v>
      </c>
      <c r="X29" s="50"/>
      <c r="Y29" s="50">
        <v>1</v>
      </c>
      <c r="Z29" s="51"/>
      <c r="AA29" s="51"/>
      <c r="AB29" s="51"/>
      <c r="AC29" s="51"/>
      <c r="AD29" s="51"/>
      <c r="AE29" s="52"/>
      <c r="AF29" s="52"/>
      <c r="AG29" s="52"/>
      <c r="AH29" s="52"/>
      <c r="AI29" s="52"/>
      <c r="AJ29" s="111"/>
      <c r="AK29" s="111"/>
    </row>
    <row r="30" spans="1:37" s="8" customFormat="1" ht="35.25" customHeight="1">
      <c r="A30" s="43">
        <v>10</v>
      </c>
      <c r="B30" s="44" t="s">
        <v>78</v>
      </c>
      <c r="C30" s="45">
        <v>5</v>
      </c>
      <c r="D30" s="45"/>
      <c r="E30" s="45"/>
      <c r="F30" s="46"/>
      <c r="G30" s="46"/>
      <c r="H30" s="46"/>
      <c r="I30" s="46"/>
      <c r="J30" s="46"/>
      <c r="K30" s="47"/>
      <c r="L30" s="47"/>
      <c r="M30" s="47"/>
      <c r="N30" s="47"/>
      <c r="O30" s="47"/>
      <c r="P30" s="49"/>
      <c r="Q30" s="49"/>
      <c r="R30" s="49"/>
      <c r="S30" s="49"/>
      <c r="T30" s="49"/>
      <c r="U30" s="50"/>
      <c r="V30" s="50"/>
      <c r="W30" s="50"/>
      <c r="X30" s="50"/>
      <c r="Y30" s="50"/>
      <c r="Z30" s="51">
        <v>15</v>
      </c>
      <c r="AA30" s="51"/>
      <c r="AB30" s="51"/>
      <c r="AC30" s="51"/>
      <c r="AD30" s="51">
        <v>2</v>
      </c>
      <c r="AE30" s="52"/>
      <c r="AF30" s="52"/>
      <c r="AG30" s="52"/>
      <c r="AH30" s="52"/>
      <c r="AI30" s="52"/>
      <c r="AJ30" s="45">
        <f>F30+G30+H30+I30+K30+L30+N30+M30+P30+Q30+R30+S30+U30+V30+W30+X30+Z30+AA30+AB30+AC30+AE30+AF30+AG30+AH30</f>
        <v>15</v>
      </c>
      <c r="AK30" s="45">
        <f>J30+O30+T30+Y30+AD30+AI30</f>
        <v>2</v>
      </c>
    </row>
    <row r="31" spans="1:37" s="8" customFormat="1" ht="29.25" customHeight="1">
      <c r="A31" s="43">
        <v>11</v>
      </c>
      <c r="B31" s="44" t="s">
        <v>79</v>
      </c>
      <c r="C31" s="45">
        <v>5</v>
      </c>
      <c r="D31" s="45"/>
      <c r="E31" s="45"/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9"/>
      <c r="Q31" s="49"/>
      <c r="R31" s="49"/>
      <c r="S31" s="49"/>
      <c r="T31" s="49"/>
      <c r="U31" s="50"/>
      <c r="V31" s="50"/>
      <c r="W31" s="50"/>
      <c r="X31" s="50"/>
      <c r="Y31" s="50"/>
      <c r="Z31" s="51">
        <v>15</v>
      </c>
      <c r="AA31" s="51"/>
      <c r="AB31" s="51"/>
      <c r="AC31" s="51"/>
      <c r="AD31" s="51">
        <v>1</v>
      </c>
      <c r="AE31" s="52"/>
      <c r="AF31" s="52"/>
      <c r="AG31" s="52"/>
      <c r="AH31" s="52"/>
      <c r="AI31" s="52"/>
      <c r="AJ31" s="45">
        <f>F31+G31+H31+I31+K31+L31+N31+M31+P31+Q31+R31+S31+U31+V31+W31+X31+Z31+AA31+AB31+AC31+AE31+AF31+AG31+AH31</f>
        <v>15</v>
      </c>
      <c r="AK31" s="45">
        <f>J31+O31+T31+Y31+AD31+AI31</f>
        <v>1</v>
      </c>
    </row>
    <row r="32" spans="1:37" ht="30" customHeight="1">
      <c r="A32" s="43">
        <v>12</v>
      </c>
      <c r="B32" s="54" t="s">
        <v>77</v>
      </c>
      <c r="C32" s="110"/>
      <c r="D32" s="110">
        <v>6</v>
      </c>
      <c r="E32" s="110"/>
      <c r="F32" s="117"/>
      <c r="G32" s="117"/>
      <c r="H32" s="117"/>
      <c r="I32" s="117"/>
      <c r="J32" s="117"/>
      <c r="K32" s="115"/>
      <c r="L32" s="115"/>
      <c r="M32" s="115"/>
      <c r="N32" s="115"/>
      <c r="O32" s="115"/>
      <c r="P32" s="106"/>
      <c r="Q32" s="106"/>
      <c r="R32" s="106"/>
      <c r="S32" s="106"/>
      <c r="T32" s="106"/>
      <c r="U32" s="108"/>
      <c r="V32" s="108"/>
      <c r="W32" s="108"/>
      <c r="X32" s="108"/>
      <c r="Y32" s="108"/>
      <c r="Z32" s="102"/>
      <c r="AA32" s="102"/>
      <c r="AB32" s="102"/>
      <c r="AC32" s="102"/>
      <c r="AD32" s="102"/>
      <c r="AE32" s="104">
        <v>30</v>
      </c>
      <c r="AF32" s="104"/>
      <c r="AG32" s="104"/>
      <c r="AH32" s="104"/>
      <c r="AI32" s="104">
        <v>2</v>
      </c>
      <c r="AJ32" s="110">
        <f>F32+G32+H32+I32+K32+L32+N32+M32+P32+Q32+R32+S32+U32+V32+W32+X32+Z32+AA32+AB32+AC32+AE32+AF32+AG32+AH32</f>
        <v>30</v>
      </c>
      <c r="AK32" s="110">
        <f>J32+O32+T32+Y32+AD32+AI32</f>
        <v>2</v>
      </c>
    </row>
    <row r="33" spans="1:37" ht="30" customHeight="1">
      <c r="A33" s="43">
        <v>13</v>
      </c>
      <c r="B33" s="54" t="s">
        <v>49</v>
      </c>
      <c r="C33" s="165"/>
      <c r="D33" s="165"/>
      <c r="E33" s="165"/>
      <c r="F33" s="167"/>
      <c r="G33" s="167"/>
      <c r="H33" s="167"/>
      <c r="I33" s="167"/>
      <c r="J33" s="167"/>
      <c r="K33" s="168"/>
      <c r="L33" s="168"/>
      <c r="M33" s="168"/>
      <c r="N33" s="168"/>
      <c r="O33" s="168"/>
      <c r="P33" s="162"/>
      <c r="Q33" s="162"/>
      <c r="R33" s="162"/>
      <c r="S33" s="162"/>
      <c r="T33" s="162"/>
      <c r="U33" s="170"/>
      <c r="V33" s="170"/>
      <c r="W33" s="170"/>
      <c r="X33" s="170"/>
      <c r="Y33" s="170"/>
      <c r="Z33" s="169"/>
      <c r="AA33" s="169"/>
      <c r="AB33" s="169"/>
      <c r="AC33" s="169"/>
      <c r="AD33" s="169"/>
      <c r="AE33" s="171"/>
      <c r="AF33" s="171"/>
      <c r="AG33" s="171"/>
      <c r="AH33" s="171"/>
      <c r="AI33" s="171"/>
      <c r="AJ33" s="165"/>
      <c r="AK33" s="165"/>
    </row>
    <row r="34" spans="1:37" ht="24.75" customHeight="1">
      <c r="A34" s="136">
        <v>14</v>
      </c>
      <c r="B34" s="54" t="s">
        <v>50</v>
      </c>
      <c r="C34" s="110"/>
      <c r="D34" s="110">
        <v>4</v>
      </c>
      <c r="E34" s="110"/>
      <c r="F34" s="117"/>
      <c r="G34" s="117"/>
      <c r="H34" s="117"/>
      <c r="I34" s="117"/>
      <c r="J34" s="117"/>
      <c r="K34" s="115"/>
      <c r="L34" s="115"/>
      <c r="M34" s="115"/>
      <c r="N34" s="115"/>
      <c r="O34" s="115"/>
      <c r="P34" s="106"/>
      <c r="Q34" s="106"/>
      <c r="R34" s="106"/>
      <c r="S34" s="106"/>
      <c r="T34" s="106"/>
      <c r="U34" s="108"/>
      <c r="V34" s="108">
        <v>30</v>
      </c>
      <c r="W34" s="108"/>
      <c r="X34" s="108"/>
      <c r="Y34" s="108">
        <v>3</v>
      </c>
      <c r="Z34" s="102"/>
      <c r="AA34" s="102"/>
      <c r="AB34" s="102"/>
      <c r="AC34" s="102"/>
      <c r="AD34" s="102"/>
      <c r="AE34" s="104"/>
      <c r="AF34" s="104"/>
      <c r="AG34" s="104"/>
      <c r="AH34" s="104"/>
      <c r="AI34" s="104"/>
      <c r="AJ34" s="110">
        <f>F34+G34+H34+I34+K34+L34+N34+M34+P34+Q34+R34+S34+U34+V34+W34+X34+Z34+AA34+AB34+AC34+AE34+AF34+AG34+AH34</f>
        <v>30</v>
      </c>
      <c r="AK34" s="110">
        <f>J34+O34+T34+Y34+AD34+AI34</f>
        <v>3</v>
      </c>
    </row>
    <row r="35" spans="1:37" ht="27" customHeight="1">
      <c r="A35" s="137"/>
      <c r="B35" s="54" t="s">
        <v>42</v>
      </c>
      <c r="C35" s="111"/>
      <c r="D35" s="111"/>
      <c r="E35" s="111"/>
      <c r="F35" s="118"/>
      <c r="G35" s="118"/>
      <c r="H35" s="118"/>
      <c r="I35" s="118"/>
      <c r="J35" s="118"/>
      <c r="K35" s="116"/>
      <c r="L35" s="116"/>
      <c r="M35" s="116"/>
      <c r="N35" s="116"/>
      <c r="O35" s="116"/>
      <c r="P35" s="107"/>
      <c r="Q35" s="107"/>
      <c r="R35" s="107"/>
      <c r="S35" s="107"/>
      <c r="T35" s="107"/>
      <c r="U35" s="109"/>
      <c r="V35" s="109"/>
      <c r="W35" s="109"/>
      <c r="X35" s="109"/>
      <c r="Y35" s="109"/>
      <c r="Z35" s="103"/>
      <c r="AA35" s="103"/>
      <c r="AB35" s="103"/>
      <c r="AC35" s="103"/>
      <c r="AD35" s="103"/>
      <c r="AE35" s="105"/>
      <c r="AF35" s="105"/>
      <c r="AG35" s="105"/>
      <c r="AH35" s="105"/>
      <c r="AI35" s="105"/>
      <c r="AJ35" s="111"/>
      <c r="AK35" s="111"/>
    </row>
    <row r="36" spans="1:37" s="7" customFormat="1" ht="15">
      <c r="A36" s="55"/>
      <c r="B36" s="63" t="s">
        <v>19</v>
      </c>
      <c r="C36" s="53"/>
      <c r="D36" s="53"/>
      <c r="E36" s="53"/>
      <c r="F36" s="53">
        <f>SUM(F23:F43)</f>
        <v>30</v>
      </c>
      <c r="G36" s="53">
        <f>SUM(G23:G43)</f>
        <v>0</v>
      </c>
      <c r="H36" s="53">
        <f>SUM(H23:H43)</f>
        <v>0</v>
      </c>
      <c r="I36" s="53">
        <f>SUM(I23:I43)</f>
        <v>0</v>
      </c>
      <c r="J36" s="53">
        <f>J23</f>
        <v>3</v>
      </c>
      <c r="K36" s="53">
        <f aca="true" t="shared" si="2" ref="K36:AE36">SUM(K23:K43)</f>
        <v>30</v>
      </c>
      <c r="L36" s="53">
        <f t="shared" si="2"/>
        <v>25</v>
      </c>
      <c r="M36" s="53">
        <f t="shared" si="2"/>
        <v>30</v>
      </c>
      <c r="N36" s="53">
        <f t="shared" si="2"/>
        <v>0</v>
      </c>
      <c r="O36" s="53">
        <f>O29+O28+O27+O26+O24</f>
        <v>12</v>
      </c>
      <c r="P36" s="53">
        <f t="shared" si="2"/>
        <v>30</v>
      </c>
      <c r="Q36" s="53">
        <f t="shared" si="2"/>
        <v>0</v>
      </c>
      <c r="R36" s="53">
        <f t="shared" si="2"/>
        <v>30</v>
      </c>
      <c r="S36" s="53">
        <f t="shared" si="2"/>
        <v>0</v>
      </c>
      <c r="T36" s="53">
        <f t="shared" si="2"/>
        <v>6</v>
      </c>
      <c r="U36" s="53">
        <f t="shared" si="2"/>
        <v>30</v>
      </c>
      <c r="V36" s="53">
        <f>V34</f>
        <v>30</v>
      </c>
      <c r="W36" s="53">
        <f t="shared" si="2"/>
        <v>30</v>
      </c>
      <c r="X36" s="53">
        <f t="shared" si="2"/>
        <v>0</v>
      </c>
      <c r="Y36" s="53">
        <f>Y34+Y29+Y28+Y27+Y26</f>
        <v>9</v>
      </c>
      <c r="Z36" s="53">
        <f t="shared" si="2"/>
        <v>30</v>
      </c>
      <c r="AA36" s="53">
        <f t="shared" si="2"/>
        <v>0</v>
      </c>
      <c r="AB36" s="53">
        <f t="shared" si="2"/>
        <v>0</v>
      </c>
      <c r="AC36" s="53">
        <f t="shared" si="2"/>
        <v>0</v>
      </c>
      <c r="AD36" s="53">
        <f>AD31+AD30</f>
        <v>3</v>
      </c>
      <c r="AE36" s="53">
        <f t="shared" si="2"/>
        <v>30</v>
      </c>
      <c r="AF36" s="53">
        <f>AF32</f>
        <v>0</v>
      </c>
      <c r="AG36" s="53">
        <f>SUM(AG23:AG43)</f>
        <v>0</v>
      </c>
      <c r="AH36" s="53">
        <f>SUM(AH23:AH43)</f>
        <v>0</v>
      </c>
      <c r="AI36" s="53">
        <f>AI32</f>
        <v>2</v>
      </c>
      <c r="AJ36" s="53">
        <f>AJ34+AJ32+AJ31+AJ30+AJ28+AJ26+AJ24+AJ23</f>
        <v>325</v>
      </c>
      <c r="AK36" s="53">
        <f>AK34+AK32+AK31+AK30+AK28+AK26+AK24+AK23</f>
        <v>35</v>
      </c>
    </row>
    <row r="37" spans="1:37" s="5" customFormat="1" ht="15">
      <c r="A37" s="55"/>
      <c r="B37" s="122" t="s">
        <v>75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</row>
    <row r="38" spans="1:37" ht="18" customHeight="1">
      <c r="A38" s="43">
        <v>15</v>
      </c>
      <c r="B38" s="44" t="s">
        <v>38</v>
      </c>
      <c r="C38" s="45"/>
      <c r="D38" s="45">
        <v>1</v>
      </c>
      <c r="E38" s="45"/>
      <c r="F38" s="46">
        <v>15</v>
      </c>
      <c r="G38" s="46"/>
      <c r="H38" s="46"/>
      <c r="I38" s="46"/>
      <c r="J38" s="46">
        <v>3</v>
      </c>
      <c r="K38" s="47"/>
      <c r="L38" s="47"/>
      <c r="M38" s="47"/>
      <c r="N38" s="47"/>
      <c r="O38" s="47"/>
      <c r="P38" s="49"/>
      <c r="Q38" s="49"/>
      <c r="R38" s="49"/>
      <c r="S38" s="49"/>
      <c r="T38" s="49"/>
      <c r="U38" s="50"/>
      <c r="V38" s="50"/>
      <c r="W38" s="50"/>
      <c r="X38" s="50"/>
      <c r="Y38" s="50"/>
      <c r="Z38" s="51"/>
      <c r="AA38" s="51"/>
      <c r="AB38" s="51"/>
      <c r="AC38" s="51"/>
      <c r="AD38" s="51"/>
      <c r="AE38" s="52"/>
      <c r="AF38" s="52"/>
      <c r="AG38" s="52"/>
      <c r="AH38" s="52"/>
      <c r="AI38" s="52"/>
      <c r="AJ38" s="45">
        <f>F38+G38+H38+I38+K38+L38+N38+M38+P38+Q38+R38+S38+U38+V38+W38+X38+Z38+AA38+AB38+AC38+AE38+AF38+AG38+AH38</f>
        <v>15</v>
      </c>
      <c r="AK38" s="45">
        <f>J38+O38+T38+Y38+AD38+AI38</f>
        <v>3</v>
      </c>
    </row>
    <row r="39" spans="1:37" s="8" customFormat="1" ht="21" customHeight="1">
      <c r="A39" s="136">
        <v>16</v>
      </c>
      <c r="B39" s="54" t="s">
        <v>43</v>
      </c>
      <c r="C39" s="141"/>
      <c r="D39" s="110" t="s">
        <v>36</v>
      </c>
      <c r="E39" s="110"/>
      <c r="F39" s="117"/>
      <c r="G39" s="117"/>
      <c r="H39" s="117"/>
      <c r="I39" s="117"/>
      <c r="J39" s="117"/>
      <c r="K39" s="115"/>
      <c r="L39" s="115"/>
      <c r="M39" s="115"/>
      <c r="N39" s="115"/>
      <c r="O39" s="115"/>
      <c r="P39" s="106"/>
      <c r="Q39" s="106">
        <v>15</v>
      </c>
      <c r="R39" s="106"/>
      <c r="S39" s="106"/>
      <c r="T39" s="106">
        <v>2</v>
      </c>
      <c r="U39" s="108"/>
      <c r="V39" s="108">
        <v>20</v>
      </c>
      <c r="W39" s="108"/>
      <c r="X39" s="108"/>
      <c r="Y39" s="108">
        <v>3</v>
      </c>
      <c r="Z39" s="102"/>
      <c r="AA39" s="102"/>
      <c r="AB39" s="102"/>
      <c r="AC39" s="102"/>
      <c r="AD39" s="102"/>
      <c r="AE39" s="104"/>
      <c r="AF39" s="104"/>
      <c r="AG39" s="104"/>
      <c r="AH39" s="104"/>
      <c r="AI39" s="104"/>
      <c r="AJ39" s="110">
        <f>F39+G39+H39+I39+K39+L39+N39+M39+P39+Q39+R39+S39+U39+V39+W39+X39+Z39+AA39+AB39+AC39+AE39+AF39+AG39+AH39</f>
        <v>35</v>
      </c>
      <c r="AK39" s="110">
        <f>J39+O39+T39+Y39+AD39+AI39</f>
        <v>5</v>
      </c>
    </row>
    <row r="40" spans="1:37" s="8" customFormat="1" ht="27" customHeight="1">
      <c r="A40" s="137"/>
      <c r="B40" s="54" t="s">
        <v>44</v>
      </c>
      <c r="C40" s="166"/>
      <c r="D40" s="111"/>
      <c r="E40" s="111"/>
      <c r="F40" s="118"/>
      <c r="G40" s="118"/>
      <c r="H40" s="118"/>
      <c r="I40" s="118"/>
      <c r="J40" s="118"/>
      <c r="K40" s="116"/>
      <c r="L40" s="116"/>
      <c r="M40" s="116"/>
      <c r="N40" s="116"/>
      <c r="O40" s="116"/>
      <c r="P40" s="107"/>
      <c r="Q40" s="107"/>
      <c r="R40" s="107"/>
      <c r="S40" s="107"/>
      <c r="T40" s="107"/>
      <c r="U40" s="109"/>
      <c r="V40" s="109"/>
      <c r="W40" s="109"/>
      <c r="X40" s="109"/>
      <c r="Y40" s="109"/>
      <c r="Z40" s="103"/>
      <c r="AA40" s="103"/>
      <c r="AB40" s="103"/>
      <c r="AC40" s="103"/>
      <c r="AD40" s="103"/>
      <c r="AE40" s="105"/>
      <c r="AF40" s="105"/>
      <c r="AG40" s="105"/>
      <c r="AH40" s="105"/>
      <c r="AI40" s="105"/>
      <c r="AJ40" s="111"/>
      <c r="AK40" s="111"/>
    </row>
    <row r="41" spans="1:37" s="8" customFormat="1" ht="20.25" customHeight="1">
      <c r="A41" s="136">
        <v>17</v>
      </c>
      <c r="B41" s="64" t="s">
        <v>45</v>
      </c>
      <c r="C41" s="65"/>
      <c r="D41" s="110" t="s">
        <v>36</v>
      </c>
      <c r="E41" s="163"/>
      <c r="F41" s="117"/>
      <c r="G41" s="117"/>
      <c r="H41" s="117"/>
      <c r="I41" s="117"/>
      <c r="J41" s="117"/>
      <c r="K41" s="115"/>
      <c r="L41" s="115"/>
      <c r="M41" s="115"/>
      <c r="N41" s="115"/>
      <c r="O41" s="115"/>
      <c r="P41" s="106"/>
      <c r="Q41" s="106">
        <v>15</v>
      </c>
      <c r="R41" s="106"/>
      <c r="S41" s="106"/>
      <c r="T41" s="106">
        <v>2</v>
      </c>
      <c r="U41" s="108"/>
      <c r="V41" s="108">
        <v>20</v>
      </c>
      <c r="W41" s="108"/>
      <c r="X41" s="108"/>
      <c r="Y41" s="108">
        <v>3</v>
      </c>
      <c r="Z41" s="102"/>
      <c r="AA41" s="102"/>
      <c r="AB41" s="102"/>
      <c r="AC41" s="102"/>
      <c r="AD41" s="102"/>
      <c r="AE41" s="104"/>
      <c r="AF41" s="104"/>
      <c r="AG41" s="104"/>
      <c r="AH41" s="104"/>
      <c r="AI41" s="104"/>
      <c r="AJ41" s="110">
        <f>V41+Q41</f>
        <v>35</v>
      </c>
      <c r="AK41" s="110">
        <f>Y41+T41</f>
        <v>5</v>
      </c>
    </row>
    <row r="42" spans="1:37" s="8" customFormat="1" ht="15">
      <c r="A42" s="137"/>
      <c r="B42" s="64" t="s">
        <v>46</v>
      </c>
      <c r="C42" s="45"/>
      <c r="D42" s="111"/>
      <c r="E42" s="164"/>
      <c r="F42" s="118"/>
      <c r="G42" s="118"/>
      <c r="H42" s="118"/>
      <c r="I42" s="118"/>
      <c r="J42" s="118"/>
      <c r="K42" s="116"/>
      <c r="L42" s="116"/>
      <c r="M42" s="116"/>
      <c r="N42" s="116"/>
      <c r="O42" s="116"/>
      <c r="P42" s="107"/>
      <c r="Q42" s="107"/>
      <c r="R42" s="107"/>
      <c r="S42" s="107"/>
      <c r="T42" s="107"/>
      <c r="U42" s="109"/>
      <c r="V42" s="109"/>
      <c r="W42" s="109"/>
      <c r="X42" s="109"/>
      <c r="Y42" s="109"/>
      <c r="Z42" s="103"/>
      <c r="AA42" s="103"/>
      <c r="AB42" s="103"/>
      <c r="AC42" s="103"/>
      <c r="AD42" s="103"/>
      <c r="AE42" s="105"/>
      <c r="AF42" s="105"/>
      <c r="AG42" s="105"/>
      <c r="AH42" s="105"/>
      <c r="AI42" s="105"/>
      <c r="AJ42" s="165"/>
      <c r="AK42" s="111"/>
    </row>
    <row r="43" spans="1:37" s="7" customFormat="1" ht="30">
      <c r="A43" s="100">
        <v>18</v>
      </c>
      <c r="B43" s="44" t="s">
        <v>64</v>
      </c>
      <c r="C43" s="45"/>
      <c r="D43" s="45">
        <v>6</v>
      </c>
      <c r="E43" s="45"/>
      <c r="F43" s="46"/>
      <c r="G43" s="46"/>
      <c r="H43" s="46"/>
      <c r="I43" s="46"/>
      <c r="J43" s="46"/>
      <c r="K43" s="47"/>
      <c r="L43" s="47"/>
      <c r="M43" s="47"/>
      <c r="N43" s="47"/>
      <c r="O43" s="47"/>
      <c r="P43" s="49"/>
      <c r="Q43" s="49"/>
      <c r="R43" s="49"/>
      <c r="S43" s="49"/>
      <c r="T43" s="49"/>
      <c r="U43" s="50"/>
      <c r="V43" s="50"/>
      <c r="W43" s="50"/>
      <c r="X43" s="50"/>
      <c r="Y43" s="50"/>
      <c r="Z43" s="51"/>
      <c r="AA43" s="51"/>
      <c r="AB43" s="51"/>
      <c r="AC43" s="51"/>
      <c r="AD43" s="51"/>
      <c r="AE43" s="52"/>
      <c r="AF43" s="52">
        <v>30</v>
      </c>
      <c r="AG43" s="52"/>
      <c r="AH43" s="52"/>
      <c r="AI43" s="52">
        <v>2</v>
      </c>
      <c r="AJ43" s="45">
        <v>30</v>
      </c>
      <c r="AK43" s="45">
        <f>AI43</f>
        <v>2</v>
      </c>
    </row>
    <row r="44" spans="1:37" s="5" customFormat="1" ht="30">
      <c r="A44" s="100">
        <v>19</v>
      </c>
      <c r="B44" s="44" t="s">
        <v>63</v>
      </c>
      <c r="C44" s="66"/>
      <c r="D44" s="66">
        <v>6</v>
      </c>
      <c r="E44" s="66"/>
      <c r="F44" s="67"/>
      <c r="G44" s="67"/>
      <c r="H44" s="67"/>
      <c r="I44" s="67"/>
      <c r="J44" s="67"/>
      <c r="K44" s="68"/>
      <c r="L44" s="68"/>
      <c r="M44" s="68"/>
      <c r="N44" s="68"/>
      <c r="O44" s="68"/>
      <c r="P44" s="69"/>
      <c r="Q44" s="69"/>
      <c r="R44" s="69"/>
      <c r="S44" s="69"/>
      <c r="T44" s="69"/>
      <c r="U44" s="61"/>
      <c r="V44" s="61"/>
      <c r="W44" s="61"/>
      <c r="X44" s="61"/>
      <c r="Y44" s="61"/>
      <c r="Z44" s="62"/>
      <c r="AA44" s="62"/>
      <c r="AB44" s="62"/>
      <c r="AC44" s="62"/>
      <c r="AD44" s="62"/>
      <c r="AE44" s="70"/>
      <c r="AF44" s="70">
        <v>30</v>
      </c>
      <c r="AG44" s="70"/>
      <c r="AH44" s="70"/>
      <c r="AI44" s="70">
        <v>2</v>
      </c>
      <c r="AJ44" s="45">
        <f>AF44</f>
        <v>30</v>
      </c>
      <c r="AK44" s="66">
        <f>AI44</f>
        <v>2</v>
      </c>
    </row>
    <row r="45" spans="1:37" ht="15">
      <c r="A45" s="43"/>
      <c r="B45" s="63" t="s">
        <v>19</v>
      </c>
      <c r="C45" s="53"/>
      <c r="D45" s="53"/>
      <c r="E45" s="53"/>
      <c r="F45" s="53">
        <f aca="true" t="shared" si="3" ref="F45:AI45">SUM(F38:F44)</f>
        <v>15</v>
      </c>
      <c r="G45" s="53">
        <f t="shared" si="3"/>
        <v>0</v>
      </c>
      <c r="H45" s="53">
        <f t="shared" si="3"/>
        <v>0</v>
      </c>
      <c r="I45" s="53">
        <f t="shared" si="3"/>
        <v>0</v>
      </c>
      <c r="J45" s="53">
        <f t="shared" si="3"/>
        <v>3</v>
      </c>
      <c r="K45" s="53">
        <f t="shared" si="3"/>
        <v>0</v>
      </c>
      <c r="L45" s="53">
        <f t="shared" si="3"/>
        <v>0</v>
      </c>
      <c r="M45" s="53">
        <f t="shared" si="3"/>
        <v>0</v>
      </c>
      <c r="N45" s="53">
        <f t="shared" si="3"/>
        <v>0</v>
      </c>
      <c r="O45" s="53">
        <f t="shared" si="3"/>
        <v>0</v>
      </c>
      <c r="P45" s="53">
        <f t="shared" si="3"/>
        <v>0</v>
      </c>
      <c r="Q45" s="53">
        <f t="shared" si="3"/>
        <v>30</v>
      </c>
      <c r="R45" s="53">
        <f t="shared" si="3"/>
        <v>0</v>
      </c>
      <c r="S45" s="53">
        <f t="shared" si="3"/>
        <v>0</v>
      </c>
      <c r="T45" s="53">
        <f t="shared" si="3"/>
        <v>4</v>
      </c>
      <c r="U45" s="53">
        <f t="shared" si="3"/>
        <v>0</v>
      </c>
      <c r="V45" s="53">
        <f t="shared" si="3"/>
        <v>40</v>
      </c>
      <c r="W45" s="53">
        <f t="shared" si="3"/>
        <v>0</v>
      </c>
      <c r="X45" s="53">
        <f t="shared" si="3"/>
        <v>0</v>
      </c>
      <c r="Y45" s="53">
        <f t="shared" si="3"/>
        <v>6</v>
      </c>
      <c r="Z45" s="53">
        <f t="shared" si="3"/>
        <v>0</v>
      </c>
      <c r="AA45" s="53">
        <f t="shared" si="3"/>
        <v>0</v>
      </c>
      <c r="AB45" s="53">
        <f t="shared" si="3"/>
        <v>0</v>
      </c>
      <c r="AC45" s="53">
        <f t="shared" si="3"/>
        <v>0</v>
      </c>
      <c r="AD45" s="53">
        <f t="shared" si="3"/>
        <v>0</v>
      </c>
      <c r="AE45" s="53">
        <f t="shared" si="3"/>
        <v>0</v>
      </c>
      <c r="AF45" s="53">
        <f t="shared" si="3"/>
        <v>60</v>
      </c>
      <c r="AG45" s="53">
        <f t="shared" si="3"/>
        <v>0</v>
      </c>
      <c r="AH45" s="53">
        <f t="shared" si="3"/>
        <v>0</v>
      </c>
      <c r="AI45" s="53">
        <f t="shared" si="3"/>
        <v>4</v>
      </c>
      <c r="AJ45" s="53">
        <f>AJ44+AJ43+AJ41+AJ39+AJ38</f>
        <v>145</v>
      </c>
      <c r="AK45" s="53">
        <f>SUM(AK38:AK44)</f>
        <v>17</v>
      </c>
    </row>
    <row r="46" spans="1:37" ht="29.25" customHeight="1">
      <c r="A46" s="136">
        <v>20</v>
      </c>
      <c r="B46" s="112" t="s">
        <v>76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</row>
    <row r="47" spans="1:37" ht="27" customHeight="1">
      <c r="A47" s="137"/>
      <c r="B47" s="44" t="s">
        <v>39</v>
      </c>
      <c r="C47" s="45">
        <v>4</v>
      </c>
      <c r="D47" s="45"/>
      <c r="E47" s="45"/>
      <c r="F47" s="46"/>
      <c r="G47" s="46"/>
      <c r="H47" s="46"/>
      <c r="I47" s="46"/>
      <c r="J47" s="46"/>
      <c r="K47" s="47"/>
      <c r="L47" s="47"/>
      <c r="M47" s="47"/>
      <c r="N47" s="47"/>
      <c r="O47" s="47"/>
      <c r="P47" s="49"/>
      <c r="Q47" s="49"/>
      <c r="R47" s="49"/>
      <c r="S47" s="49"/>
      <c r="T47" s="49"/>
      <c r="U47" s="50">
        <v>30</v>
      </c>
      <c r="V47" s="50"/>
      <c r="W47" s="50"/>
      <c r="X47" s="50"/>
      <c r="Y47" s="50">
        <v>2</v>
      </c>
      <c r="Z47" s="51"/>
      <c r="AA47" s="51"/>
      <c r="AB47" s="51"/>
      <c r="AC47" s="51"/>
      <c r="AD47" s="51"/>
      <c r="AE47" s="52"/>
      <c r="AF47" s="52"/>
      <c r="AG47" s="52"/>
      <c r="AH47" s="52"/>
      <c r="AI47" s="52"/>
      <c r="AJ47" s="45">
        <f>F47+G47+H47+I47+K47+L47+N47+M47+P47+Q47+R47+S47+U47+V47+W47+X47+Z47+AA47+AB47+AC47+AE47+AF47+AG47+AH47</f>
        <v>30</v>
      </c>
      <c r="AK47" s="45">
        <f>J47+O47+T47+Y47+AD47+AI47</f>
        <v>2</v>
      </c>
    </row>
    <row r="48" spans="1:37" ht="31.5" customHeight="1">
      <c r="A48" s="136">
        <v>21</v>
      </c>
      <c r="B48" s="71" t="s">
        <v>47</v>
      </c>
      <c r="C48" s="110"/>
      <c r="D48" s="110" t="s">
        <v>40</v>
      </c>
      <c r="E48" s="110"/>
      <c r="F48" s="117"/>
      <c r="G48" s="117"/>
      <c r="H48" s="117"/>
      <c r="I48" s="117"/>
      <c r="J48" s="117"/>
      <c r="K48" s="115"/>
      <c r="L48" s="115"/>
      <c r="M48" s="115"/>
      <c r="N48" s="115"/>
      <c r="O48" s="115"/>
      <c r="P48" s="106"/>
      <c r="Q48" s="106"/>
      <c r="R48" s="106"/>
      <c r="S48" s="106"/>
      <c r="T48" s="106"/>
      <c r="U48" s="108"/>
      <c r="V48" s="108"/>
      <c r="W48" s="108"/>
      <c r="X48" s="108"/>
      <c r="Y48" s="108"/>
      <c r="Z48" s="102"/>
      <c r="AA48" s="102"/>
      <c r="AB48" s="102">
        <v>30</v>
      </c>
      <c r="AC48" s="102"/>
      <c r="AD48" s="102">
        <v>3</v>
      </c>
      <c r="AE48" s="104"/>
      <c r="AF48" s="104"/>
      <c r="AG48" s="104">
        <v>30</v>
      </c>
      <c r="AH48" s="104"/>
      <c r="AI48" s="104">
        <v>3</v>
      </c>
      <c r="AJ48" s="110">
        <f>F48+G48+H48+I48+K48+L48+N48+M48+P48+Q48+R48+S48+U48+V48+W48+X48+Z48+AA48+AB48+AC48+AE48+AF48+AG48+AH48</f>
        <v>60</v>
      </c>
      <c r="AK48" s="110">
        <f>J48+O48+T48+Y48+AD48+AI48</f>
        <v>6</v>
      </c>
    </row>
    <row r="49" spans="1:37" ht="29.25" customHeight="1">
      <c r="A49" s="137"/>
      <c r="B49" s="71" t="s">
        <v>58</v>
      </c>
      <c r="C49" s="111"/>
      <c r="D49" s="111"/>
      <c r="E49" s="111"/>
      <c r="F49" s="118"/>
      <c r="G49" s="118"/>
      <c r="H49" s="118"/>
      <c r="I49" s="118"/>
      <c r="J49" s="118"/>
      <c r="K49" s="116"/>
      <c r="L49" s="116"/>
      <c r="M49" s="116"/>
      <c r="N49" s="116"/>
      <c r="O49" s="116"/>
      <c r="P49" s="107"/>
      <c r="Q49" s="107"/>
      <c r="R49" s="107"/>
      <c r="S49" s="107"/>
      <c r="T49" s="107"/>
      <c r="U49" s="109"/>
      <c r="V49" s="109"/>
      <c r="W49" s="109"/>
      <c r="X49" s="109"/>
      <c r="Y49" s="109"/>
      <c r="Z49" s="103"/>
      <c r="AA49" s="103"/>
      <c r="AB49" s="103"/>
      <c r="AC49" s="103"/>
      <c r="AD49" s="103"/>
      <c r="AE49" s="105"/>
      <c r="AF49" s="105"/>
      <c r="AG49" s="105"/>
      <c r="AH49" s="105"/>
      <c r="AI49" s="105"/>
      <c r="AJ49" s="111"/>
      <c r="AK49" s="111"/>
    </row>
    <row r="50" spans="1:37" ht="30.75" customHeight="1">
      <c r="A50" s="136">
        <v>22</v>
      </c>
      <c r="B50" s="71" t="s">
        <v>48</v>
      </c>
      <c r="C50" s="110"/>
      <c r="D50" s="110" t="s">
        <v>40</v>
      </c>
      <c r="E50" s="110"/>
      <c r="F50" s="117"/>
      <c r="G50" s="117"/>
      <c r="H50" s="117"/>
      <c r="I50" s="117"/>
      <c r="J50" s="117"/>
      <c r="K50" s="115"/>
      <c r="L50" s="115"/>
      <c r="M50" s="115"/>
      <c r="N50" s="115"/>
      <c r="O50" s="115"/>
      <c r="P50" s="106"/>
      <c r="Q50" s="106"/>
      <c r="R50" s="106"/>
      <c r="S50" s="106"/>
      <c r="T50" s="106"/>
      <c r="U50" s="108"/>
      <c r="V50" s="108"/>
      <c r="W50" s="108"/>
      <c r="X50" s="108"/>
      <c r="Y50" s="108"/>
      <c r="Z50" s="102"/>
      <c r="AA50" s="102"/>
      <c r="AB50" s="102">
        <v>30</v>
      </c>
      <c r="AC50" s="102"/>
      <c r="AD50" s="102">
        <v>3</v>
      </c>
      <c r="AE50" s="104"/>
      <c r="AF50" s="104"/>
      <c r="AG50" s="104">
        <v>30</v>
      </c>
      <c r="AH50" s="104"/>
      <c r="AI50" s="104">
        <v>2</v>
      </c>
      <c r="AJ50" s="110">
        <f>F50+G50+H50+I50+K50+L50+N50+M50+P50+Q50+R50+S50+U50+V50+W50+X50+Z50+AA50+AB50+AC50+AE50+AF50+AG50+AH50</f>
        <v>60</v>
      </c>
      <c r="AK50" s="110">
        <f>J50+O50+T50+Y50+AD50+AI50</f>
        <v>5</v>
      </c>
    </row>
    <row r="51" spans="1:37" ht="37.5" customHeight="1">
      <c r="A51" s="137"/>
      <c r="B51" s="71" t="s">
        <v>59</v>
      </c>
      <c r="C51" s="111"/>
      <c r="D51" s="111"/>
      <c r="E51" s="111"/>
      <c r="F51" s="118"/>
      <c r="G51" s="118"/>
      <c r="H51" s="118"/>
      <c r="I51" s="118"/>
      <c r="J51" s="118"/>
      <c r="K51" s="116"/>
      <c r="L51" s="116"/>
      <c r="M51" s="116"/>
      <c r="N51" s="116"/>
      <c r="O51" s="116"/>
      <c r="P51" s="107"/>
      <c r="Q51" s="107"/>
      <c r="R51" s="107"/>
      <c r="S51" s="107"/>
      <c r="T51" s="107"/>
      <c r="U51" s="109"/>
      <c r="V51" s="109"/>
      <c r="W51" s="109"/>
      <c r="X51" s="109"/>
      <c r="Y51" s="109"/>
      <c r="Z51" s="103"/>
      <c r="AA51" s="103"/>
      <c r="AB51" s="103"/>
      <c r="AC51" s="103"/>
      <c r="AD51" s="103"/>
      <c r="AE51" s="105"/>
      <c r="AF51" s="105"/>
      <c r="AG51" s="105"/>
      <c r="AH51" s="105"/>
      <c r="AI51" s="105"/>
      <c r="AJ51" s="111"/>
      <c r="AK51" s="111"/>
    </row>
    <row r="52" spans="1:37" ht="54" customHeight="1">
      <c r="A52" s="72">
        <v>23</v>
      </c>
      <c r="B52" s="73" t="s">
        <v>60</v>
      </c>
      <c r="C52" s="74"/>
      <c r="D52" s="65" t="s">
        <v>40</v>
      </c>
      <c r="E52" s="74"/>
      <c r="F52" s="75"/>
      <c r="G52" s="75"/>
      <c r="H52" s="75"/>
      <c r="I52" s="75"/>
      <c r="J52" s="75"/>
      <c r="K52" s="76"/>
      <c r="L52" s="76"/>
      <c r="M52" s="76"/>
      <c r="N52" s="76"/>
      <c r="O52" s="76"/>
      <c r="P52" s="77"/>
      <c r="Q52" s="77"/>
      <c r="R52" s="77"/>
      <c r="S52" s="77"/>
      <c r="T52" s="77"/>
      <c r="U52" s="78"/>
      <c r="V52" s="78"/>
      <c r="W52" s="78"/>
      <c r="X52" s="78"/>
      <c r="Y52" s="78"/>
      <c r="Z52" s="79"/>
      <c r="AA52" s="79"/>
      <c r="AB52" s="59">
        <v>30</v>
      </c>
      <c r="AC52" s="79"/>
      <c r="AD52" s="59">
        <v>3</v>
      </c>
      <c r="AE52" s="80"/>
      <c r="AF52" s="80"/>
      <c r="AG52" s="60">
        <v>20</v>
      </c>
      <c r="AH52" s="80"/>
      <c r="AI52" s="60">
        <v>2</v>
      </c>
      <c r="AJ52" s="65">
        <f>F52+G52+H52+I52+K52+L52+N52+M52+P52+Q52+R52+S52+U52+V52+W52+X52+Z52+AA52+AB52+AC52+AE52+AF52+AG52+AH52</f>
        <v>50</v>
      </c>
      <c r="AK52" s="65">
        <f>J52+O52+T52+Y52+AD52+AI52</f>
        <v>5</v>
      </c>
    </row>
    <row r="53" spans="1:37" ht="49.5" customHeight="1">
      <c r="A53" s="72">
        <v>24</v>
      </c>
      <c r="B53" s="73" t="s">
        <v>81</v>
      </c>
      <c r="C53" s="74"/>
      <c r="D53" s="65" t="s">
        <v>40</v>
      </c>
      <c r="E53" s="74"/>
      <c r="F53" s="75"/>
      <c r="G53" s="75"/>
      <c r="H53" s="75"/>
      <c r="I53" s="75"/>
      <c r="J53" s="75"/>
      <c r="K53" s="76"/>
      <c r="L53" s="76"/>
      <c r="M53" s="76"/>
      <c r="N53" s="76"/>
      <c r="O53" s="76"/>
      <c r="P53" s="77"/>
      <c r="Q53" s="77"/>
      <c r="R53" s="77"/>
      <c r="S53" s="77"/>
      <c r="T53" s="77"/>
      <c r="U53" s="78"/>
      <c r="V53" s="78"/>
      <c r="W53" s="78"/>
      <c r="X53" s="78"/>
      <c r="Y53" s="78"/>
      <c r="Z53" s="79"/>
      <c r="AA53" s="79"/>
      <c r="AB53" s="59">
        <v>30</v>
      </c>
      <c r="AC53" s="79"/>
      <c r="AD53" s="59">
        <v>3</v>
      </c>
      <c r="AE53" s="80"/>
      <c r="AF53" s="80"/>
      <c r="AG53" s="60">
        <v>20</v>
      </c>
      <c r="AH53" s="80"/>
      <c r="AI53" s="60">
        <v>2</v>
      </c>
      <c r="AJ53" s="65">
        <f>F53+G53+H53+I53+K53+L53+M53+N53+P53+Q53+R53+S53+U53+V53+W53+X53+Z53+AA53+AB53+AC53+AE53+AF53+AG53+AH53</f>
        <v>50</v>
      </c>
      <c r="AK53" s="65">
        <f>J53+O53+T53+Y53+AD53+AI53</f>
        <v>5</v>
      </c>
    </row>
    <row r="54" spans="1:37" ht="24.75" customHeight="1">
      <c r="A54" s="81"/>
      <c r="B54" s="63" t="s">
        <v>19</v>
      </c>
      <c r="C54" s="53"/>
      <c r="D54" s="53"/>
      <c r="E54" s="53"/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f>U47</f>
        <v>30</v>
      </c>
      <c r="V54" s="53">
        <v>0</v>
      </c>
      <c r="W54" s="53">
        <v>0</v>
      </c>
      <c r="X54" s="53">
        <v>0</v>
      </c>
      <c r="Y54" s="53">
        <f>Y47</f>
        <v>2</v>
      </c>
      <c r="Z54" s="53">
        <v>0</v>
      </c>
      <c r="AA54" s="53">
        <v>0</v>
      </c>
      <c r="AB54" s="53">
        <f>AB53+AB52+AB50+AB48</f>
        <v>120</v>
      </c>
      <c r="AC54" s="53">
        <v>0</v>
      </c>
      <c r="AD54" s="53">
        <f>AD53+AD52+AD50+AD48</f>
        <v>12</v>
      </c>
      <c r="AE54" s="53">
        <v>0</v>
      </c>
      <c r="AF54" s="53">
        <v>0</v>
      </c>
      <c r="AG54" s="53">
        <f>AG53+AG52+AG50+AG48</f>
        <v>100</v>
      </c>
      <c r="AH54" s="53">
        <v>0</v>
      </c>
      <c r="AI54" s="53">
        <f>AI53+AI52+AI50+AI48</f>
        <v>9</v>
      </c>
      <c r="AJ54" s="53">
        <f>AJ53+AJ52+AJ50+AJ48+AJ47</f>
        <v>250</v>
      </c>
      <c r="AK54" s="53">
        <f>AK53+AK52+AK50+AK48+AK47</f>
        <v>23</v>
      </c>
    </row>
    <row r="55" spans="1:37" s="7" customFormat="1" ht="15">
      <c r="A55" s="174">
        <v>26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</row>
    <row r="56" spans="1:37" s="10" customFormat="1" ht="14.25" customHeight="1" hidden="1">
      <c r="A56" s="43" t="s">
        <v>13</v>
      </c>
      <c r="B56" s="44"/>
      <c r="C56" s="82"/>
      <c r="D56" s="45"/>
      <c r="E56" s="45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2"/>
      <c r="AA56" s="52"/>
      <c r="AB56" s="52"/>
      <c r="AC56" s="52"/>
      <c r="AD56" s="52"/>
      <c r="AE56" s="84"/>
      <c r="AF56" s="84"/>
      <c r="AG56" s="84"/>
      <c r="AH56" s="84"/>
      <c r="AI56" s="84"/>
      <c r="AJ56" s="45">
        <f aca="true" t="shared" si="4" ref="AJ56:AJ61">F56+G56+H56+I56+K56+L56+N56+M56+P56+Q56+R56+S56+U56+V56+W56+X56+Z56+AA56+AB56+AC56+AE56+AF56+AG56+AH56</f>
        <v>0</v>
      </c>
      <c r="AK56" s="45">
        <f aca="true" t="shared" si="5" ref="AK56:AK61">J56+O56+T56+Y56+AD56+AI56</f>
        <v>0</v>
      </c>
    </row>
    <row r="57" spans="1:37" ht="15" hidden="1">
      <c r="A57" s="43" t="s">
        <v>14</v>
      </c>
      <c r="B57" s="44"/>
      <c r="C57" s="82"/>
      <c r="D57" s="45"/>
      <c r="E57" s="45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2"/>
      <c r="AA57" s="52"/>
      <c r="AB57" s="52"/>
      <c r="AC57" s="52"/>
      <c r="AD57" s="52"/>
      <c r="AE57" s="84"/>
      <c r="AF57" s="84"/>
      <c r="AG57" s="84"/>
      <c r="AH57" s="84"/>
      <c r="AI57" s="84"/>
      <c r="AJ57" s="45">
        <f t="shared" si="4"/>
        <v>0</v>
      </c>
      <c r="AK57" s="45">
        <f t="shared" si="5"/>
        <v>0</v>
      </c>
    </row>
    <row r="58" spans="1:37" ht="14.25" customHeight="1" hidden="1">
      <c r="A58" s="43" t="s">
        <v>15</v>
      </c>
      <c r="B58" s="44"/>
      <c r="C58" s="82"/>
      <c r="D58" s="45"/>
      <c r="E58" s="45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2"/>
      <c r="AA58" s="52"/>
      <c r="AB58" s="52"/>
      <c r="AC58" s="52"/>
      <c r="AD58" s="52"/>
      <c r="AE58" s="84"/>
      <c r="AF58" s="84"/>
      <c r="AG58" s="84"/>
      <c r="AH58" s="84"/>
      <c r="AI58" s="84"/>
      <c r="AJ58" s="45">
        <f t="shared" si="4"/>
        <v>0</v>
      </c>
      <c r="AK58" s="45">
        <f t="shared" si="5"/>
        <v>0</v>
      </c>
    </row>
    <row r="59" spans="1:37" ht="16.5" customHeight="1" hidden="1">
      <c r="A59" s="43" t="s">
        <v>16</v>
      </c>
      <c r="B59" s="44"/>
      <c r="C59" s="82"/>
      <c r="D59" s="45"/>
      <c r="E59" s="45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52"/>
      <c r="AA59" s="52"/>
      <c r="AB59" s="52"/>
      <c r="AC59" s="52"/>
      <c r="AD59" s="52"/>
      <c r="AE59" s="84"/>
      <c r="AF59" s="84"/>
      <c r="AG59" s="84"/>
      <c r="AH59" s="84"/>
      <c r="AI59" s="84"/>
      <c r="AJ59" s="45">
        <f t="shared" si="4"/>
        <v>0</v>
      </c>
      <c r="AK59" s="45">
        <f t="shared" si="5"/>
        <v>0</v>
      </c>
    </row>
    <row r="60" spans="1:37" ht="17.25" customHeight="1" hidden="1">
      <c r="A60" s="43"/>
      <c r="B60" s="44"/>
      <c r="C60" s="82"/>
      <c r="D60" s="45"/>
      <c r="E60" s="45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2"/>
      <c r="AA60" s="52"/>
      <c r="AB60" s="52"/>
      <c r="AC60" s="52"/>
      <c r="AD60" s="52"/>
      <c r="AE60" s="84"/>
      <c r="AF60" s="84"/>
      <c r="AG60" s="84"/>
      <c r="AH60" s="84"/>
      <c r="AI60" s="84"/>
      <c r="AJ60" s="45">
        <f t="shared" si="4"/>
        <v>0</v>
      </c>
      <c r="AK60" s="45">
        <f t="shared" si="5"/>
        <v>0</v>
      </c>
    </row>
    <row r="61" spans="1:37" ht="17.25" customHeight="1" hidden="1">
      <c r="A61" s="43"/>
      <c r="B61" s="44"/>
      <c r="C61" s="82"/>
      <c r="D61" s="45"/>
      <c r="E61" s="45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52"/>
      <c r="AA61" s="52"/>
      <c r="AB61" s="52"/>
      <c r="AC61" s="52"/>
      <c r="AD61" s="52"/>
      <c r="AE61" s="84"/>
      <c r="AF61" s="84"/>
      <c r="AG61" s="84"/>
      <c r="AH61" s="84"/>
      <c r="AI61" s="84"/>
      <c r="AJ61" s="45">
        <f t="shared" si="4"/>
        <v>0</v>
      </c>
      <c r="AK61" s="45">
        <f t="shared" si="5"/>
        <v>0</v>
      </c>
    </row>
    <row r="62" spans="1:37" ht="17.25" customHeight="1" hidden="1">
      <c r="A62" s="85" t="s">
        <v>19</v>
      </c>
      <c r="B62" s="86"/>
      <c r="C62" s="82"/>
      <c r="D62" s="82"/>
      <c r="E62" s="82"/>
      <c r="F62" s="87">
        <f>SUM(F56:F61)</f>
        <v>0</v>
      </c>
      <c r="G62" s="87">
        <f aca="true" t="shared" si="6" ref="G62:AK62">SUM(G56:G61)</f>
        <v>0</v>
      </c>
      <c r="H62" s="87">
        <f t="shared" si="6"/>
        <v>0</v>
      </c>
      <c r="I62" s="87">
        <f t="shared" si="6"/>
        <v>0</v>
      </c>
      <c r="J62" s="87">
        <f t="shared" si="6"/>
        <v>0</v>
      </c>
      <c r="K62" s="87">
        <f t="shared" si="6"/>
        <v>0</v>
      </c>
      <c r="L62" s="87">
        <f t="shared" si="6"/>
        <v>0</v>
      </c>
      <c r="M62" s="87">
        <f t="shared" si="6"/>
        <v>0</v>
      </c>
      <c r="N62" s="87">
        <f t="shared" si="6"/>
        <v>0</v>
      </c>
      <c r="O62" s="87">
        <f t="shared" si="6"/>
        <v>0</v>
      </c>
      <c r="P62" s="88">
        <f t="shared" si="6"/>
        <v>0</v>
      </c>
      <c r="Q62" s="88">
        <f t="shared" si="6"/>
        <v>0</v>
      </c>
      <c r="R62" s="88">
        <f t="shared" si="6"/>
        <v>0</v>
      </c>
      <c r="S62" s="88">
        <f t="shared" si="6"/>
        <v>0</v>
      </c>
      <c r="T62" s="88">
        <f t="shared" si="6"/>
        <v>0</v>
      </c>
      <c r="U62" s="88">
        <f t="shared" si="6"/>
        <v>0</v>
      </c>
      <c r="V62" s="88">
        <f t="shared" si="6"/>
        <v>0</v>
      </c>
      <c r="W62" s="88">
        <f t="shared" si="6"/>
        <v>0</v>
      </c>
      <c r="X62" s="88">
        <f t="shared" si="6"/>
        <v>0</v>
      </c>
      <c r="Y62" s="88">
        <f t="shared" si="6"/>
        <v>0</v>
      </c>
      <c r="Z62" s="89">
        <f t="shared" si="6"/>
        <v>0</v>
      </c>
      <c r="AA62" s="89">
        <f t="shared" si="6"/>
        <v>0</v>
      </c>
      <c r="AB62" s="89">
        <f t="shared" si="6"/>
        <v>0</v>
      </c>
      <c r="AC62" s="89">
        <f t="shared" si="6"/>
        <v>0</v>
      </c>
      <c r="AD62" s="89">
        <f t="shared" si="6"/>
        <v>0</v>
      </c>
      <c r="AE62" s="90">
        <f t="shared" si="6"/>
        <v>0</v>
      </c>
      <c r="AF62" s="90">
        <f t="shared" si="6"/>
        <v>0</v>
      </c>
      <c r="AG62" s="90">
        <f t="shared" si="6"/>
        <v>0</v>
      </c>
      <c r="AH62" s="90">
        <f t="shared" si="6"/>
        <v>0</v>
      </c>
      <c r="AI62" s="90">
        <f t="shared" si="6"/>
        <v>0</v>
      </c>
      <c r="AJ62" s="82">
        <f t="shared" si="6"/>
        <v>0</v>
      </c>
      <c r="AK62" s="82">
        <f t="shared" si="6"/>
        <v>0</v>
      </c>
    </row>
    <row r="63" spans="1:37" ht="14.25" customHeight="1" hidden="1">
      <c r="A63" s="55"/>
      <c r="B63" s="122" t="s">
        <v>68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</row>
    <row r="64" spans="1:37" ht="30.75" customHeight="1">
      <c r="A64" s="43">
        <v>25</v>
      </c>
      <c r="B64" s="54" t="s">
        <v>52</v>
      </c>
      <c r="C64" s="45"/>
      <c r="D64" s="45"/>
      <c r="E64" s="45" t="s">
        <v>40</v>
      </c>
      <c r="F64" s="46"/>
      <c r="G64" s="46"/>
      <c r="H64" s="46"/>
      <c r="I64" s="46"/>
      <c r="J64" s="46"/>
      <c r="K64" s="47"/>
      <c r="L64" s="47"/>
      <c r="M64" s="47"/>
      <c r="N64" s="47"/>
      <c r="O64" s="47"/>
      <c r="P64" s="49"/>
      <c r="Q64" s="49"/>
      <c r="R64" s="49"/>
      <c r="S64" s="49"/>
      <c r="T64" s="49"/>
      <c r="U64" s="50"/>
      <c r="V64" s="50"/>
      <c r="W64" s="50"/>
      <c r="X64" s="50"/>
      <c r="Y64" s="50"/>
      <c r="Z64" s="51"/>
      <c r="AA64" s="51"/>
      <c r="AB64" s="51"/>
      <c r="AC64" s="51">
        <v>30</v>
      </c>
      <c r="AD64" s="51">
        <v>3</v>
      </c>
      <c r="AE64" s="52"/>
      <c r="AF64" s="52"/>
      <c r="AG64" s="52"/>
      <c r="AH64" s="52">
        <v>30</v>
      </c>
      <c r="AI64" s="52">
        <v>5</v>
      </c>
      <c r="AJ64" s="45">
        <v>60</v>
      </c>
      <c r="AK64" s="45">
        <f>J64+O64+T64+Y64+AD64+AI64</f>
        <v>8</v>
      </c>
    </row>
    <row r="65" spans="1:37" ht="19.5" customHeight="1">
      <c r="A65" s="91">
        <v>26</v>
      </c>
      <c r="B65" s="54" t="s">
        <v>83</v>
      </c>
      <c r="C65" s="45"/>
      <c r="D65" s="45">
        <v>1</v>
      </c>
      <c r="E65" s="45"/>
      <c r="F65" s="46">
        <v>30</v>
      </c>
      <c r="G65" s="46"/>
      <c r="H65" s="46"/>
      <c r="I65" s="46"/>
      <c r="J65" s="46">
        <v>2</v>
      </c>
      <c r="K65" s="47"/>
      <c r="L65" s="47"/>
      <c r="M65" s="47"/>
      <c r="N65" s="47"/>
      <c r="O65" s="47"/>
      <c r="P65" s="49"/>
      <c r="Q65" s="49"/>
      <c r="R65" s="49"/>
      <c r="S65" s="49"/>
      <c r="T65" s="49"/>
      <c r="U65" s="50"/>
      <c r="V65" s="50"/>
      <c r="W65" s="50"/>
      <c r="X65" s="50"/>
      <c r="Y65" s="50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45">
        <f>F65+G65+H65+I65+K65+L65+M65+N65+P65+Q65+R65+S65+U65+V65+W65+X65+Z65+AA65+AB65+AC65+AE65+AF65+AG65+AH65</f>
        <v>30</v>
      </c>
      <c r="AK65" s="45">
        <f>J65+O65+T65+Y65+AD65+AI65</f>
        <v>2</v>
      </c>
    </row>
    <row r="66" spans="1:37" ht="19.5" customHeight="1">
      <c r="A66" s="91">
        <v>27</v>
      </c>
      <c r="B66" s="54" t="s">
        <v>17</v>
      </c>
      <c r="C66" s="45"/>
      <c r="D66" s="45"/>
      <c r="E66" s="45" t="s">
        <v>66</v>
      </c>
      <c r="F66" s="46"/>
      <c r="G66" s="46"/>
      <c r="H66" s="46"/>
      <c r="I66" s="46"/>
      <c r="J66" s="46"/>
      <c r="K66" s="47"/>
      <c r="L66" s="47"/>
      <c r="M66" s="47">
        <v>30</v>
      </c>
      <c r="N66" s="47"/>
      <c r="O66" s="47"/>
      <c r="P66" s="49"/>
      <c r="Q66" s="49"/>
      <c r="R66" s="99">
        <v>30</v>
      </c>
      <c r="S66" s="49"/>
      <c r="T66" s="49"/>
      <c r="U66" s="50"/>
      <c r="V66" s="50"/>
      <c r="W66" s="50"/>
      <c r="X66" s="50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45">
        <v>60</v>
      </c>
      <c r="AK66" s="45">
        <f>J66+O66+T66+Y66+AD66+AI66</f>
        <v>0</v>
      </c>
    </row>
    <row r="67" spans="1:37" ht="15">
      <c r="A67" s="43">
        <v>28</v>
      </c>
      <c r="B67" s="54" t="s">
        <v>85</v>
      </c>
      <c r="C67" s="82"/>
      <c r="D67" s="82"/>
      <c r="E67" s="45">
        <v>5</v>
      </c>
      <c r="F67" s="46"/>
      <c r="G67" s="46"/>
      <c r="H67" s="46"/>
      <c r="I67" s="46"/>
      <c r="J67" s="46"/>
      <c r="K67" s="47"/>
      <c r="L67" s="47"/>
      <c r="M67" s="47"/>
      <c r="N67" s="47"/>
      <c r="O67" s="47"/>
      <c r="P67" s="49"/>
      <c r="Q67" s="49"/>
      <c r="R67" s="49"/>
      <c r="S67" s="49"/>
      <c r="T67" s="49"/>
      <c r="U67" s="50"/>
      <c r="V67" s="50"/>
      <c r="W67" s="50"/>
      <c r="X67" s="50"/>
      <c r="Y67" s="50"/>
      <c r="Z67" s="51"/>
      <c r="AA67" s="51"/>
      <c r="AB67" s="51"/>
      <c r="AC67" s="51"/>
      <c r="AD67" s="51">
        <v>2</v>
      </c>
      <c r="AE67" s="52"/>
      <c r="AF67" s="52"/>
      <c r="AG67" s="52"/>
      <c r="AH67" s="52"/>
      <c r="AI67" s="52"/>
      <c r="AJ67" s="53"/>
      <c r="AK67" s="45">
        <f>J67+O67+T67+Y67+AD67+AI67</f>
        <v>2</v>
      </c>
    </row>
    <row r="68" spans="1:37" s="5" customFormat="1" ht="15">
      <c r="A68" s="112" t="s">
        <v>20</v>
      </c>
      <c r="B68" s="176"/>
      <c r="C68" s="53"/>
      <c r="D68" s="53"/>
      <c r="E68" s="53"/>
      <c r="F68" s="53">
        <f>F65</f>
        <v>30</v>
      </c>
      <c r="G68" s="53">
        <f aca="true" t="shared" si="7" ref="G68:AH68">SUM(G34:G67)</f>
        <v>0</v>
      </c>
      <c r="H68" s="53">
        <f t="shared" si="7"/>
        <v>0</v>
      </c>
      <c r="I68" s="53">
        <f t="shared" si="7"/>
        <v>0</v>
      </c>
      <c r="J68" s="53">
        <f>J66+J65</f>
        <v>2</v>
      </c>
      <c r="K68" s="53">
        <f t="shared" si="7"/>
        <v>0</v>
      </c>
      <c r="L68" s="53">
        <f t="shared" si="7"/>
        <v>0</v>
      </c>
      <c r="M68" s="53">
        <f t="shared" si="7"/>
        <v>30</v>
      </c>
      <c r="N68" s="53">
        <f t="shared" si="7"/>
        <v>0</v>
      </c>
      <c r="O68" s="53">
        <f>O67</f>
        <v>0</v>
      </c>
      <c r="P68" s="53">
        <f t="shared" si="7"/>
        <v>0</v>
      </c>
      <c r="Q68" s="53">
        <f t="shared" si="7"/>
        <v>0</v>
      </c>
      <c r="R68" s="53">
        <f t="shared" si="7"/>
        <v>30</v>
      </c>
      <c r="S68" s="53">
        <f t="shared" si="7"/>
        <v>0</v>
      </c>
      <c r="T68" s="53">
        <f t="shared" si="7"/>
        <v>0</v>
      </c>
      <c r="U68" s="53">
        <f t="shared" si="7"/>
        <v>0</v>
      </c>
      <c r="V68" s="53">
        <f>V67</f>
        <v>0</v>
      </c>
      <c r="W68" s="53">
        <f t="shared" si="7"/>
        <v>0</v>
      </c>
      <c r="X68" s="53">
        <f t="shared" si="7"/>
        <v>0</v>
      </c>
      <c r="Y68" s="53">
        <v>0</v>
      </c>
      <c r="Z68" s="53">
        <f t="shared" si="7"/>
        <v>0</v>
      </c>
      <c r="AA68" s="53">
        <f t="shared" si="7"/>
        <v>0</v>
      </c>
      <c r="AB68" s="53">
        <v>0</v>
      </c>
      <c r="AC68" s="53">
        <f t="shared" si="7"/>
        <v>30</v>
      </c>
      <c r="AD68" s="53">
        <f>AD67+AD64</f>
        <v>5</v>
      </c>
      <c r="AE68" s="53">
        <f t="shared" si="7"/>
        <v>0</v>
      </c>
      <c r="AF68" s="53">
        <v>0</v>
      </c>
      <c r="AG68" s="53">
        <f t="shared" si="7"/>
        <v>40</v>
      </c>
      <c r="AH68" s="53">
        <f t="shared" si="7"/>
        <v>30</v>
      </c>
      <c r="AI68" s="53">
        <f>AI64</f>
        <v>5</v>
      </c>
      <c r="AJ68" s="53">
        <f>AJ66+AJ65+AJ64</f>
        <v>150</v>
      </c>
      <c r="AK68" s="53">
        <f>AK67+AK65+AK64</f>
        <v>12</v>
      </c>
    </row>
    <row r="69" spans="1:37" s="5" customFormat="1" ht="15">
      <c r="A69" s="112" t="s">
        <v>18</v>
      </c>
      <c r="B69" s="176"/>
      <c r="C69" s="53"/>
      <c r="D69" s="53"/>
      <c r="E69" s="53"/>
      <c r="F69" s="53">
        <f>#REF!+F16+F19+F36+F45+#REF!+F68</f>
        <v>75</v>
      </c>
      <c r="G69" s="53">
        <f>#REF!+G16+G19+G36+G45+#REF!+G68</f>
        <v>0</v>
      </c>
      <c r="H69" s="53">
        <f>H16</f>
        <v>240</v>
      </c>
      <c r="I69" s="53">
        <f>#REF!+I16+I19+I36+I45+#REF!+I68</f>
        <v>0</v>
      </c>
      <c r="J69" s="53">
        <f>J65+J45+J36+J16</f>
        <v>30</v>
      </c>
      <c r="K69" s="53">
        <f>#REF!+K16+K19+K36+K45+#REF!+K68</f>
        <v>30</v>
      </c>
      <c r="L69" s="53">
        <f>#REF!+L16+L19+L36+L45+#REF!+L68</f>
        <v>25</v>
      </c>
      <c r="M69" s="53">
        <f>#REF!+M16+M19+M36+M45+#REF!+M68</f>
        <v>290</v>
      </c>
      <c r="N69" s="53">
        <f>#REF!+N16+N19+N36+N45+#REF!+N68</f>
        <v>0</v>
      </c>
      <c r="O69" s="53">
        <f>O68+O36+O16</f>
        <v>30</v>
      </c>
      <c r="P69" s="53">
        <f>#REF!+P16+P19+P36+P45+#REF!+P68</f>
        <v>30</v>
      </c>
      <c r="Q69" s="53">
        <f>#REF!+Q16+Q19+Q36+Q45+#REF!+Q68</f>
        <v>30</v>
      </c>
      <c r="R69" s="53">
        <v>310</v>
      </c>
      <c r="S69" s="53">
        <f>#REF!+S16+S19+S36+S45+#REF!+S68</f>
        <v>0</v>
      </c>
      <c r="T69" s="53">
        <f>#REF!+T16+T19+T36+T45+#REF!+T68</f>
        <v>30</v>
      </c>
      <c r="U69" s="53">
        <f>#REF!+U16+U19+U36+U45+#REF!+U68</f>
        <v>60</v>
      </c>
      <c r="V69" s="53">
        <f>V45+V36</f>
        <v>70</v>
      </c>
      <c r="W69" s="53">
        <f>W36+W19+W16</f>
        <v>0</v>
      </c>
      <c r="X69" s="53">
        <f>#REF!+X16+X19+X36+X45+#REF!+X68</f>
        <v>0</v>
      </c>
      <c r="Y69" s="53">
        <f>Y54+Y45+Y36+Y19+Y16</f>
        <v>30</v>
      </c>
      <c r="Z69" s="53">
        <f>#REF!+Z16+Z19+Z36+Z45+#REF!+Z68</f>
        <v>30</v>
      </c>
      <c r="AA69" s="53">
        <f>#REF!+AA16+AA19+AA36+AA45+#REF!+AA68</f>
        <v>0</v>
      </c>
      <c r="AB69" s="53">
        <f>AB54+AB19+AB16</f>
        <v>310</v>
      </c>
      <c r="AC69" s="53">
        <f>#REF!+AC16+AC19+AC36+AC45+#REF!+AC68</f>
        <v>30</v>
      </c>
      <c r="AD69" s="53">
        <f>AD68+AD54+AD36+AD19+AD16</f>
        <v>30</v>
      </c>
      <c r="AE69" s="53">
        <f>#REF!+AE16+AE19+AE36+AE45+#REF!+AE68</f>
        <v>30</v>
      </c>
      <c r="AF69" s="53">
        <f>AF45</f>
        <v>60</v>
      </c>
      <c r="AG69" s="53">
        <f>#REF!+AG16+AG19+AG36+AG45+#REF!+AG68</f>
        <v>280</v>
      </c>
      <c r="AH69" s="53">
        <f>#REF!+AH16+AH19+AH36+AH45+#REF!+AH68</f>
        <v>30</v>
      </c>
      <c r="AI69" s="53">
        <f>AI68+AI54+AI45+AI36+AI19+AI16</f>
        <v>30</v>
      </c>
      <c r="AJ69" s="53">
        <f>AJ68+AJ54+AJ45+AJ36+AJ19+AJ16</f>
        <v>2170</v>
      </c>
      <c r="AK69" s="53">
        <f>AK68+AK54+AK45+AK36+AK19+AK16</f>
        <v>180</v>
      </c>
    </row>
    <row r="70" spans="1:37" ht="15">
      <c r="A70" s="92"/>
      <c r="B70" s="92"/>
      <c r="C70" s="93"/>
      <c r="D70" s="9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  <row r="71" spans="1:37" ht="15">
      <c r="A71" s="92"/>
      <c r="B71" s="147" t="s">
        <v>89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</row>
    <row r="72" spans="1:37" ht="15">
      <c r="A72" s="92"/>
      <c r="B72" s="147" t="s">
        <v>69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5">
      <c r="A73" s="92"/>
      <c r="B73" s="147" t="s">
        <v>84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5">
      <c r="A74" s="92"/>
      <c r="B74" s="147" t="s">
        <v>87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34"/>
      <c r="AJ74" s="34"/>
      <c r="AK74" s="34"/>
    </row>
    <row r="75" spans="1:37" ht="17.25" customHeight="1">
      <c r="A75" s="92"/>
      <c r="B75" s="114" t="s">
        <v>86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</row>
    <row r="76" spans="1:37" ht="13.5" customHeight="1">
      <c r="A76" s="92"/>
      <c r="B76" s="147" t="s">
        <v>57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95"/>
      <c r="AJ76" s="95"/>
      <c r="AK76" s="95"/>
    </row>
    <row r="77" spans="1:37" ht="15">
      <c r="A77" s="92"/>
      <c r="B77" s="96"/>
      <c r="C77" s="97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172"/>
      <c r="AE77" s="173"/>
      <c r="AF77" s="173"/>
      <c r="AG77" s="173"/>
      <c r="AH77" s="173"/>
      <c r="AI77" s="173"/>
      <c r="AJ77" s="173"/>
      <c r="AK77" s="95"/>
    </row>
    <row r="78" spans="1:37" ht="15">
      <c r="A78" s="92"/>
      <c r="B78" s="92"/>
      <c r="C78" s="93"/>
      <c r="D78" s="93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</row>
    <row r="79" spans="1:37" ht="15">
      <c r="A79" s="2"/>
      <c r="B79" s="1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" customHeight="1">
      <c r="A80" s="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5"/>
      <c r="O80" s="15"/>
      <c r="P80" s="15"/>
      <c r="Q80" s="15"/>
      <c r="R80" s="16"/>
      <c r="S80" s="16"/>
      <c r="T80" s="4"/>
      <c r="U80" s="4"/>
      <c r="V80" s="4"/>
      <c r="W80" s="4"/>
      <c r="X80" s="4"/>
      <c r="Y80" s="4"/>
      <c r="Z80" s="4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</row>
    <row r="81" spans="2:37" ht="26.25" customHeight="1">
      <c r="B81" s="17"/>
      <c r="C81" s="17"/>
      <c r="D81" s="17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20"/>
      <c r="U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3:37" ht="26.25" customHeight="1"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18"/>
      <c r="S82" s="19"/>
      <c r="T82" s="20"/>
      <c r="U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3:37" ht="33.75" customHeight="1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24"/>
      <c r="U83" s="24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3:37" ht="15.75" customHeight="1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24"/>
      <c r="U84" s="24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:37" ht="15" customHeight="1">
      <c r="B85" s="18"/>
      <c r="C85" s="25"/>
      <c r="D85" s="23"/>
      <c r="E85" s="23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6:37" ht="15" customHeight="1">
      <c r="F86" s="26"/>
      <c r="G86" s="26"/>
      <c r="H86" s="26"/>
      <c r="I86" s="26"/>
      <c r="J86" s="26"/>
      <c r="K86" s="26"/>
      <c r="L86" s="26"/>
      <c r="M86" s="26"/>
      <c r="N86" s="27"/>
      <c r="O86" s="27"/>
      <c r="P86" s="26"/>
      <c r="Q86" s="26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</sheetData>
  <sheetProtection/>
  <mergeCells count="298">
    <mergeCell ref="A68:B68"/>
    <mergeCell ref="A69:B69"/>
    <mergeCell ref="AF24:AF25"/>
    <mergeCell ref="AG24:AG25"/>
    <mergeCell ref="AH24:AH25"/>
    <mergeCell ref="AI24:AI25"/>
    <mergeCell ref="Y24:Y25"/>
    <mergeCell ref="M24:M25"/>
    <mergeCell ref="N24:N25"/>
    <mergeCell ref="O24:O25"/>
    <mergeCell ref="AJ24:AJ25"/>
    <mergeCell ref="AK24:AK25"/>
    <mergeCell ref="S24:S25"/>
    <mergeCell ref="Z24:Z25"/>
    <mergeCell ref="AC24:AC25"/>
    <mergeCell ref="AD24:AD25"/>
    <mergeCell ref="AE24:AE25"/>
    <mergeCell ref="U24:U25"/>
    <mergeCell ref="W24:W25"/>
    <mergeCell ref="X24:X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D77:AJ77"/>
    <mergeCell ref="O4:Z4"/>
    <mergeCell ref="U32:U33"/>
    <mergeCell ref="V32:V33"/>
    <mergeCell ref="W32:W33"/>
    <mergeCell ref="C24:C25"/>
    <mergeCell ref="AE32:AE33"/>
    <mergeCell ref="AF32:AF33"/>
    <mergeCell ref="A55:AK55"/>
    <mergeCell ref="AH50:AH51"/>
    <mergeCell ref="A28:A29"/>
    <mergeCell ref="B37:AK37"/>
    <mergeCell ref="B46:AK46"/>
    <mergeCell ref="AJ41:AJ42"/>
    <mergeCell ref="AJ48:AJ49"/>
    <mergeCell ref="T24:T25"/>
    <mergeCell ref="A24:A25"/>
    <mergeCell ref="D24:D25"/>
    <mergeCell ref="E24:E25"/>
    <mergeCell ref="F24:F25"/>
    <mergeCell ref="AK28:AK29"/>
    <mergeCell ref="AJ32:AJ33"/>
    <mergeCell ref="AK32:AK33"/>
    <mergeCell ref="AK48:AK49"/>
    <mergeCell ref="AK39:AK40"/>
    <mergeCell ref="AG48:AG49"/>
    <mergeCell ref="AJ39:AJ40"/>
    <mergeCell ref="AI39:AI40"/>
    <mergeCell ref="AJ28:AJ29"/>
    <mergeCell ref="AI32:AI33"/>
    <mergeCell ref="B28:B29"/>
    <mergeCell ref="AD50:AD51"/>
    <mergeCell ref="AE50:AE51"/>
    <mergeCell ref="AG50:AG51"/>
    <mergeCell ref="AF50:AF51"/>
    <mergeCell ref="N50:N51"/>
    <mergeCell ref="O50:O51"/>
    <mergeCell ref="S50:S51"/>
    <mergeCell ref="AG32:AG33"/>
    <mergeCell ref="Y32:Y33"/>
    <mergeCell ref="AJ50:AJ51"/>
    <mergeCell ref="AK50:AK51"/>
    <mergeCell ref="AI48:AI49"/>
    <mergeCell ref="AI50:AI51"/>
    <mergeCell ref="AH32:AH33"/>
    <mergeCell ref="AH48:AH49"/>
    <mergeCell ref="AI34:AI35"/>
    <mergeCell ref="B76:AH76"/>
    <mergeCell ref="Z32:Z33"/>
    <mergeCell ref="AA32:AA33"/>
    <mergeCell ref="AB32:AB33"/>
    <mergeCell ref="AE34:AE35"/>
    <mergeCell ref="AH39:AH40"/>
    <mergeCell ref="AB50:AB51"/>
    <mergeCell ref="AC50:AC51"/>
    <mergeCell ref="Z50:Z51"/>
    <mergeCell ref="AA50:AA51"/>
    <mergeCell ref="AF34:AF35"/>
    <mergeCell ref="B63:AK63"/>
    <mergeCell ref="S32:S33"/>
    <mergeCell ref="T32:T33"/>
    <mergeCell ref="S34:S35"/>
    <mergeCell ref="D32:D33"/>
    <mergeCell ref="AC32:AC33"/>
    <mergeCell ref="AD32:AD33"/>
    <mergeCell ref="X32:X33"/>
    <mergeCell ref="O32:O33"/>
    <mergeCell ref="P32:P33"/>
    <mergeCell ref="Q32:Q33"/>
    <mergeCell ref="F32:F33"/>
    <mergeCell ref="G32:G33"/>
    <mergeCell ref="L32:L33"/>
    <mergeCell ref="M32:M33"/>
    <mergeCell ref="H32:H33"/>
    <mergeCell ref="N32:N33"/>
    <mergeCell ref="J32:J33"/>
    <mergeCell ref="K32:K33"/>
    <mergeCell ref="I32:I33"/>
    <mergeCell ref="S48:S49"/>
    <mergeCell ref="T48:T49"/>
    <mergeCell ref="U48:U49"/>
    <mergeCell ref="V48:V49"/>
    <mergeCell ref="K48:K49"/>
    <mergeCell ref="U39:U40"/>
    <mergeCell ref="V39:V40"/>
    <mergeCell ref="R39:R40"/>
    <mergeCell ref="U34:U35"/>
    <mergeCell ref="V50:V51"/>
    <mergeCell ref="W50:W51"/>
    <mergeCell ref="U50:U51"/>
    <mergeCell ref="T50:T51"/>
    <mergeCell ref="AB48:AB49"/>
    <mergeCell ref="AE48:AE49"/>
    <mergeCell ref="X48:X49"/>
    <mergeCell ref="Y48:Y49"/>
    <mergeCell ref="X50:X51"/>
    <mergeCell ref="Y50:Y51"/>
    <mergeCell ref="AD48:AD49"/>
    <mergeCell ref="Z48:Z49"/>
    <mergeCell ref="AC48:AC49"/>
    <mergeCell ref="AF48:AF49"/>
    <mergeCell ref="AA48:AA49"/>
    <mergeCell ref="C50:C51"/>
    <mergeCell ref="J50:J51"/>
    <mergeCell ref="K50:K51"/>
    <mergeCell ref="L50:L51"/>
    <mergeCell ref="I50:I51"/>
    <mergeCell ref="F50:F51"/>
    <mergeCell ref="G50:G51"/>
    <mergeCell ref="C48:C49"/>
    <mergeCell ref="I48:I49"/>
    <mergeCell ref="W48:W49"/>
    <mergeCell ref="Q48:Q49"/>
    <mergeCell ref="R48:R49"/>
    <mergeCell ref="L48:L49"/>
    <mergeCell ref="M48:M49"/>
    <mergeCell ref="F48:F49"/>
    <mergeCell ref="G48:G49"/>
    <mergeCell ref="J48:J49"/>
    <mergeCell ref="A46:A47"/>
    <mergeCell ref="D48:D49"/>
    <mergeCell ref="E48:E49"/>
    <mergeCell ref="O48:O49"/>
    <mergeCell ref="A41:A42"/>
    <mergeCell ref="M41:M42"/>
    <mergeCell ref="N41:N42"/>
    <mergeCell ref="O41:O42"/>
    <mergeCell ref="P41:P42"/>
    <mergeCell ref="G41:G42"/>
    <mergeCell ref="H41:H42"/>
    <mergeCell ref="I41:I42"/>
    <mergeCell ref="J41:J42"/>
    <mergeCell ref="AA39:AA40"/>
    <mergeCell ref="AB39:AB40"/>
    <mergeCell ref="M50:M51"/>
    <mergeCell ref="P50:P51"/>
    <mergeCell ref="D50:D51"/>
    <mergeCell ref="E50:E51"/>
    <mergeCell ref="H50:H51"/>
    <mergeCell ref="H48:H49"/>
    <mergeCell ref="N48:N49"/>
    <mergeCell ref="P48:P49"/>
    <mergeCell ref="AG39:AG40"/>
    <mergeCell ref="C39:C40"/>
    <mergeCell ref="D39:D40"/>
    <mergeCell ref="K39:K40"/>
    <mergeCell ref="Q39:Q40"/>
    <mergeCell ref="E39:E40"/>
    <mergeCell ref="F39:F40"/>
    <mergeCell ref="O39:O40"/>
    <mergeCell ref="P39:P40"/>
    <mergeCell ref="L39:L40"/>
    <mergeCell ref="AC39:AC40"/>
    <mergeCell ref="AE39:AE40"/>
    <mergeCell ref="AF39:AF40"/>
    <mergeCell ref="AD39:AD40"/>
    <mergeCell ref="T39:T40"/>
    <mergeCell ref="S39:S40"/>
    <mergeCell ref="W39:W40"/>
    <mergeCell ref="X39:X40"/>
    <mergeCell ref="Y39:Y40"/>
    <mergeCell ref="Z39:Z40"/>
    <mergeCell ref="A39:A40"/>
    <mergeCell ref="G39:G40"/>
    <mergeCell ref="H39:H40"/>
    <mergeCell ref="I39:I40"/>
    <mergeCell ref="J39:J40"/>
    <mergeCell ref="N39:N40"/>
    <mergeCell ref="M39:M40"/>
    <mergeCell ref="C32:C33"/>
    <mergeCell ref="R50:R51"/>
    <mergeCell ref="A48:A49"/>
    <mergeCell ref="Q34:Q35"/>
    <mergeCell ref="A34:A35"/>
    <mergeCell ref="J34:J35"/>
    <mergeCell ref="K34:K35"/>
    <mergeCell ref="O34:O35"/>
    <mergeCell ref="A50:A51"/>
    <mergeCell ref="E32:E33"/>
    <mergeCell ref="C34:C35"/>
    <mergeCell ref="T34:T35"/>
    <mergeCell ref="P34:P35"/>
    <mergeCell ref="R32:R33"/>
    <mergeCell ref="Q50:Q51"/>
    <mergeCell ref="T41:T42"/>
    <mergeCell ref="K41:K42"/>
    <mergeCell ref="L41:L42"/>
    <mergeCell ref="E41:E42"/>
    <mergeCell ref="F41:F42"/>
    <mergeCell ref="X34:X35"/>
    <mergeCell ref="AC34:AC35"/>
    <mergeCell ref="L34:L35"/>
    <mergeCell ref="Y34:Y35"/>
    <mergeCell ref="G34:G35"/>
    <mergeCell ref="I34:I35"/>
    <mergeCell ref="R34:R35"/>
    <mergeCell ref="AB34:AB35"/>
    <mergeCell ref="W34:W35"/>
    <mergeCell ref="Z34:Z35"/>
    <mergeCell ref="B74:AH74"/>
    <mergeCell ref="B71:U71"/>
    <mergeCell ref="B73:AK73"/>
    <mergeCell ref="B72:AK72"/>
    <mergeCell ref="A1:AK1"/>
    <mergeCell ref="K8:O8"/>
    <mergeCell ref="F6:AK6"/>
    <mergeCell ref="A6:E6"/>
    <mergeCell ref="P8:T8"/>
    <mergeCell ref="AE8:AI8"/>
    <mergeCell ref="AJ7:AJ9"/>
    <mergeCell ref="AK7:AK9"/>
    <mergeCell ref="Z3:AK3"/>
    <mergeCell ref="B7:B9"/>
    <mergeCell ref="B4:M4"/>
    <mergeCell ref="N34:N35"/>
    <mergeCell ref="F34:F35"/>
    <mergeCell ref="D34:D35"/>
    <mergeCell ref="A21:AK21"/>
    <mergeCell ref="A22:AK22"/>
    <mergeCell ref="V34:V35"/>
    <mergeCell ref="AK34:AK35"/>
    <mergeCell ref="B2:AK2"/>
    <mergeCell ref="A26:A27"/>
    <mergeCell ref="B26:B27"/>
    <mergeCell ref="AJ26:AJ27"/>
    <mergeCell ref="AK26:AK27"/>
    <mergeCell ref="A19:B19"/>
    <mergeCell ref="A17:AK17"/>
    <mergeCell ref="F7:O7"/>
    <mergeCell ref="A7:A9"/>
    <mergeCell ref="B3:M3"/>
    <mergeCell ref="A11:AK11"/>
    <mergeCell ref="C7:E8"/>
    <mergeCell ref="U8:Y8"/>
    <mergeCell ref="A10:AK10"/>
    <mergeCell ref="F8:J8"/>
    <mergeCell ref="Z8:AD8"/>
    <mergeCell ref="P7:Y7"/>
    <mergeCell ref="Z7:AI7"/>
    <mergeCell ref="A16:B16"/>
    <mergeCell ref="D41:D42"/>
    <mergeCell ref="Q41:Q42"/>
    <mergeCell ref="B75:AK75"/>
    <mergeCell ref="M34:M35"/>
    <mergeCell ref="E34:E35"/>
    <mergeCell ref="AJ34:AJ35"/>
    <mergeCell ref="AA34:AA35"/>
    <mergeCell ref="AD34:AD35"/>
    <mergeCell ref="H34:H35"/>
    <mergeCell ref="AG34:AG35"/>
    <mergeCell ref="AH34:AH35"/>
    <mergeCell ref="AC41:AC42"/>
    <mergeCell ref="V41:V42"/>
    <mergeCell ref="Y41:Y42"/>
    <mergeCell ref="AK41:AK42"/>
    <mergeCell ref="AF41:AF42"/>
    <mergeCell ref="AG41:AG42"/>
    <mergeCell ref="AH41:AH42"/>
    <mergeCell ref="AI41:AI42"/>
    <mergeCell ref="AD41:AD42"/>
    <mergeCell ref="AE41:AE42"/>
    <mergeCell ref="R41:R42"/>
    <mergeCell ref="S41:S42"/>
    <mergeCell ref="U41:U42"/>
    <mergeCell ref="W41:W42"/>
    <mergeCell ref="X41:X42"/>
    <mergeCell ref="Z41:Z42"/>
    <mergeCell ref="AA41:AA42"/>
    <mergeCell ref="AB41:AB42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mmm</cp:lastModifiedBy>
  <cp:lastPrinted>2017-04-04T08:34:38Z</cp:lastPrinted>
  <dcterms:created xsi:type="dcterms:W3CDTF">2010-12-06T08:38:47Z</dcterms:created>
  <dcterms:modified xsi:type="dcterms:W3CDTF">2020-04-30T08:07:07Z</dcterms:modified>
  <cp:category/>
  <cp:version/>
  <cp:contentType/>
  <cp:contentStatus/>
</cp:coreProperties>
</file>