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mm\Desktop\sprawy dyrektorskie\reforma siatek\siatki 2021 2022\"/>
    </mc:Choice>
  </mc:AlternateContent>
  <xr:revisionPtr revIDLastSave="0" documentId="13_ncr:1_{A195A240-516E-48D4-83D7-C01B45AA027A}" xr6:coauthVersionLast="47" xr6:coauthVersionMax="47" xr10:uidLastSave="{00000000-0000-0000-0000-000000000000}"/>
  <bookViews>
    <workbookView xWindow="-108" yWindow="348" windowWidth="23256" windowHeight="12720" xr2:uid="{00000000-000D-0000-FFFF-FFFF00000000}"/>
  </bookViews>
  <sheets>
    <sheet name="Plan studiów" sheetId="1" r:id="rId1"/>
  </sheets>
  <definedNames>
    <definedName name="_xlnm.Print_Area" localSheetId="0">'Plan studiów'!$A$1:$AK$59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1" i="1" l="1"/>
  <c r="AK51" i="1"/>
  <c r="AJ52" i="1"/>
  <c r="AK52" i="1"/>
  <c r="AJ40" i="1"/>
  <c r="AK40" i="1"/>
  <c r="AJ42" i="1"/>
  <c r="AK42" i="1"/>
  <c r="AJ44" i="1"/>
  <c r="AK44" i="1"/>
  <c r="AJ46" i="1"/>
  <c r="AK46" i="1"/>
  <c r="AK38" i="1"/>
  <c r="AJ38" i="1"/>
  <c r="AJ34" i="1"/>
  <c r="AK34" i="1"/>
  <c r="AK32" i="1"/>
  <c r="AJ32" i="1"/>
  <c r="AK27" i="1"/>
  <c r="AJ27" i="1"/>
  <c r="AK21" i="1"/>
  <c r="AJ21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F53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F48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F29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F17" i="1"/>
  <c r="AJ13" i="1"/>
  <c r="AK13" i="1"/>
  <c r="AJ14" i="1"/>
  <c r="AK14" i="1"/>
  <c r="AJ15" i="1"/>
  <c r="AK15" i="1"/>
  <c r="AJ16" i="1"/>
  <c r="AK16" i="1"/>
  <c r="AJ20" i="1"/>
  <c r="AK20" i="1"/>
  <c r="AJ23" i="1"/>
  <c r="AK23" i="1"/>
  <c r="AJ24" i="1"/>
  <c r="AK24" i="1"/>
  <c r="AJ25" i="1"/>
  <c r="AK25" i="1"/>
  <c r="AJ26" i="1"/>
  <c r="AK26" i="1"/>
  <c r="AJ31" i="1"/>
  <c r="AK31" i="1"/>
  <c r="AJ50" i="1"/>
  <c r="AK50" i="1"/>
  <c r="AK12" i="1" l="1"/>
  <c r="AJ12" i="1"/>
  <c r="AG54" i="1"/>
  <c r="R54" i="1"/>
  <c r="W54" i="1"/>
  <c r="AK29" i="1"/>
  <c r="V54" i="1"/>
  <c r="Z54" i="1"/>
  <c r="AF54" i="1"/>
  <c r="F36" i="1"/>
  <c r="X54" i="1"/>
  <c r="AC54" i="1"/>
  <c r="AE54" i="1"/>
  <c r="AH54" i="1"/>
  <c r="AA54" i="1"/>
  <c r="AK36" i="1" l="1"/>
  <c r="AJ29" i="1"/>
  <c r="AJ48" i="1"/>
  <c r="AJ36" i="1"/>
  <c r="AK53" i="1"/>
  <c r="AJ53" i="1"/>
  <c r="T54" i="1"/>
  <c r="AK48" i="1"/>
  <c r="AK17" i="1"/>
  <c r="AJ17" i="1"/>
  <c r="J54" i="1"/>
  <c r="AB54" i="1"/>
  <c r="AI54" i="1"/>
  <c r="Y54" i="1"/>
  <c r="O54" i="1"/>
  <c r="U54" i="1"/>
  <c r="AD54" i="1"/>
  <c r="AK54" i="1" l="1"/>
</calcChain>
</file>

<file path=xl/sharedStrings.xml><?xml version="1.0" encoding="utf-8"?>
<sst xmlns="http://schemas.openxmlformats.org/spreadsheetml/2006/main" count="112" uniqueCount="79">
  <si>
    <t>WYDZIAŁ: FILOLOGICZNY</t>
  </si>
  <si>
    <t xml:space="preserve">KIERUNEK: LINGWISTYKA STOSOWANA </t>
  </si>
  <si>
    <t>SPECJALNOŚĆ KOMUNIKACYJNO-TRANSLATORYCZNA</t>
  </si>
  <si>
    <t>Lp.</t>
  </si>
  <si>
    <t>Przedmiot*</t>
  </si>
  <si>
    <t>I rok</t>
  </si>
  <si>
    <t>II rok</t>
  </si>
  <si>
    <t>III rok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</si>
  <si>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</si>
  <si>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</si>
  <si>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</si>
  <si>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</si>
  <si>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</si>
  <si>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</si>
  <si>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</si>
  <si>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</si>
  <si>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</si>
  <si>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</si>
  <si>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</si>
  <si>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</si>
  <si>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</si>
  <si>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</si>
  <si>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</si>
  <si>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PODSTAWOWYCH - PRAKTYCZNA NAUKA JĘZYKA OBCEGO</t>
  </si>
  <si>
    <t>3, 5</t>
  </si>
  <si>
    <t>1, 3, 5</t>
  </si>
  <si>
    <t>2, 4, 6</t>
  </si>
  <si>
    <t>Praktyczna gramatyka języka niemieckiego</t>
  </si>
  <si>
    <t>1, 2, 3, 4</t>
  </si>
  <si>
    <t>Praktyczna gramatyka języka angielskiego</t>
  </si>
  <si>
    <t>razem</t>
  </si>
  <si>
    <t>B. GRUPA TREŚCI KIERUNKOWYCH</t>
  </si>
  <si>
    <t>B1. WIEDZA O JĘZYKU I KOMUNIKACJI</t>
  </si>
  <si>
    <t>Wstęp do językoznawstwa</t>
  </si>
  <si>
    <t>Gramatyka opisowa języka niemieckiego</t>
  </si>
  <si>
    <t>Gramatyka opisowa języka  angielskiego</t>
  </si>
  <si>
    <t>Pragmalingwistyka</t>
  </si>
  <si>
    <t>Psychologia języka z elementami akwizycji</t>
  </si>
  <si>
    <t>Socjologia języka I komunikacji</t>
  </si>
  <si>
    <t>B2. WIEDZA O LITERATURZE OBSZARU JĘZYKOWEGO</t>
  </si>
  <si>
    <t>Wstęp do literaturoznawstwa</t>
  </si>
  <si>
    <t>Literatura Niemiec z elementami tłumaczeń literackich</t>
  </si>
  <si>
    <t>Współczesna literatura  Austrii i Szwajcarii z elementami tłumaczeń literackich</t>
  </si>
  <si>
    <t>Literatura amerykańska z elementami tłumaczeń literackich</t>
  </si>
  <si>
    <t xml:space="preserve">                                                B3.PRZEDMIOTY TRANSLATORYCZNE</t>
  </si>
  <si>
    <t>Tłumaczenia niemiecko-polskie i polsko-niemieckie (artykuły prasowe)</t>
  </si>
  <si>
    <t xml:space="preserve">Tłumaczenia niemiecko-polskie i polsko-niemieckie (teksty użytkowe) </t>
  </si>
  <si>
    <t>Tłumaczenia angielsko-polskie i polsko-angielskie (artykuły prasowe)</t>
  </si>
  <si>
    <t>Tłumaczenia angielsko-polskie i polsko-angielskie (teksty użytkowe)</t>
  </si>
  <si>
    <t>Wprowadzenie do teorii przekładu</t>
  </si>
  <si>
    <t>Wprowadzenie do tłumaczeń specjalistycznych</t>
  </si>
  <si>
    <t>Tłumaczenia ogólne angielsko-polskie i polsko-angielskie</t>
  </si>
  <si>
    <t>Tłumaczenia specjalistyczncze angielsko-polskie polsko-angielskie</t>
  </si>
  <si>
    <t>Tłumaczenia ogólne niemiecko-polskie i polsko-niemieckie</t>
  </si>
  <si>
    <t>Tłumaczenia specjalistyczne niemiecko-polskie polsko-niemieckie</t>
  </si>
  <si>
    <t>C. POZOSTAŁE PRZEDMIOTY</t>
  </si>
  <si>
    <t>4, 5, 6</t>
  </si>
  <si>
    <t>RAZEM:</t>
  </si>
  <si>
    <t>Gramatyka kontrastywna niemiecko-polska z elementami analiz tekstowych</t>
  </si>
  <si>
    <t>Gramatyka kontrastywna angielsko-polska z elementami analiz tekstowych</t>
  </si>
  <si>
    <t>Literatura brytyjska z elementami tłumaczeń literackich</t>
  </si>
  <si>
    <r>
      <t>Analiza dyskursu</t>
    </r>
    <r>
      <rPr>
        <sz val="11"/>
        <rFont val="Calibri"/>
        <family val="2"/>
        <charset val="238"/>
      </rPr>
      <t xml:space="preserve">      </t>
    </r>
  </si>
  <si>
    <t xml:space="preserve">Wykład  monograficzny </t>
  </si>
  <si>
    <t>Lektorat języka obcego</t>
  </si>
  <si>
    <r>
      <t xml:space="preserve">PLAN STUDIÓW NIESTACJONARNYCH PIERWSZEGO STOPNIA </t>
    </r>
    <r>
      <rPr>
        <sz val="12"/>
        <rFont val="Calibri"/>
        <family val="2"/>
        <charset val="238"/>
      </rPr>
      <t>OD ROKU AKADEMICKIEGO 2021/2022</t>
    </r>
  </si>
  <si>
    <t xml:space="preserve">forma zaliczenia    po semestrze </t>
  </si>
  <si>
    <t>Praktyczna nauka języka angielskiego (kurs zintegrowany)</t>
  </si>
  <si>
    <t>Praktyczna nauka języka niemieckiego (kurs zintegrowany)</t>
  </si>
  <si>
    <t xml:space="preserve"> Seminarium  licencjackie**</t>
  </si>
  <si>
    <t>Praktyki zawodowe ***</t>
  </si>
  <si>
    <t>* Kursywą oznaczono przedmioty do wyboru.</t>
  </si>
  <si>
    <t>** Seminarium licencjackie obejmuje napisanie pracy licencjackiej.</t>
  </si>
  <si>
    <t>W trakcie I roku studenci są zobowiązani do zaliczenia szkolenia z zakresu BiHK oraz ochrony własności intelektualnej, a także szkolenia bibliotecznego.</t>
  </si>
  <si>
    <t xml:space="preserve"> *** Praktyki zawodowe odbywają się w wymiarze 40 godzin.</t>
  </si>
  <si>
    <t>PROFIL: OGÓLNOAKADEMICKI</t>
  </si>
  <si>
    <t>Rozkład godzin  i punktów ECTS</t>
  </si>
  <si>
    <t>Razem godzin</t>
  </si>
  <si>
    <t>3, 4, 5</t>
  </si>
  <si>
    <t>5, 6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</si>
</sst>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Times New Roman"/>
      <family val="1"/>
      <charset val="238"/>
    </font>
    <font>
      <sz val="11"/>
      <color indexed="10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i/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1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1"/>
  <sheetViews>
    <sheetView tabSelected="1" topLeftCell="A40" zoomScale="64" zoomScaleNormal="85" zoomScaleSheetLayoutView="100" workbookViewId="0">
      <selection activeCell="AN59" sqref="AN59"/>
    </sheetView>
  </sheetViews>
  <sheetFormatPr defaultColWidth="9.109375" defaultRowHeight="14.4" x14ac:dyDescent="0.3"/>
  <cols>
    <col min="1" max="1" width="3.6640625" style="40" customWidth="1"/>
    <col min="2" max="2" width="42.6640625" style="48" customWidth="1"/>
    <col min="3" max="3" width="5.88671875" style="1" customWidth="1"/>
    <col min="4" max="4" width="5.88671875" style="2" customWidth="1"/>
    <col min="5" max="5" width="6.44140625" style="2" customWidth="1"/>
    <col min="6" max="35" width="5.6640625" style="2" customWidth="1"/>
    <col min="36" max="37" width="9.109375" style="7"/>
    <col min="38" max="16384" width="9.109375" style="40"/>
  </cols>
  <sheetData>
    <row r="1" spans="1:37" ht="22.5" customHeight="1" x14ac:dyDescent="0.3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</row>
    <row r="2" spans="1:37" ht="22.5" customHeight="1" x14ac:dyDescent="0.3">
      <c r="A2" s="41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7" ht="22.5" customHeight="1" x14ac:dyDescent="0.3">
      <c r="A3" s="39"/>
      <c r="B3" s="58" t="s">
        <v>0</v>
      </c>
      <c r="C3" s="58"/>
      <c r="D3" s="58"/>
      <c r="E3" s="58"/>
      <c r="F3" s="58"/>
      <c r="G3" s="58"/>
      <c r="H3" s="58"/>
      <c r="I3" s="5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7" ht="22.5" customHeight="1" x14ac:dyDescent="0.3">
      <c r="A4" s="39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M4" s="59"/>
      <c r="N4" s="59"/>
      <c r="O4" s="88" t="s">
        <v>2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3"/>
      <c r="AD4" s="3"/>
      <c r="AE4" s="3"/>
      <c r="AF4" s="3"/>
      <c r="AG4" s="3"/>
      <c r="AH4" s="3"/>
      <c r="AI4" s="3"/>
    </row>
    <row r="5" spans="1:37" ht="22.5" customHeight="1" x14ac:dyDescent="0.3">
      <c r="A5" s="39"/>
      <c r="B5" s="42" t="s">
        <v>74</v>
      </c>
      <c r="C5" s="42"/>
      <c r="D5" s="42"/>
      <c r="E5" s="42"/>
      <c r="F5" s="42"/>
      <c r="G5" s="42"/>
      <c r="H5" s="42"/>
      <c r="I5" s="42"/>
      <c r="J5" s="42"/>
      <c r="K5" s="42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3"/>
      <c r="AD5" s="3"/>
      <c r="AE5" s="3"/>
      <c r="AF5" s="3"/>
      <c r="AG5" s="3"/>
      <c r="AH5" s="3"/>
      <c r="AI5" s="3"/>
    </row>
    <row r="6" spans="1:37" ht="22.5" customHeight="1" thickBot="1" x14ac:dyDescent="0.35">
      <c r="A6" s="60"/>
      <c r="B6" s="61"/>
      <c r="C6" s="62"/>
      <c r="D6" s="63"/>
      <c r="E6" s="6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5"/>
      <c r="AK6" s="65"/>
    </row>
    <row r="7" spans="1:37" s="52" customFormat="1" ht="22.5" customHeight="1" x14ac:dyDescent="0.3">
      <c r="A7" s="129" t="s">
        <v>75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</row>
    <row r="8" spans="1:37" s="52" customFormat="1" ht="22.5" customHeight="1" thickBot="1" x14ac:dyDescent="0.35">
      <c r="A8" s="119" t="s">
        <v>3</v>
      </c>
      <c r="B8" s="120" t="s">
        <v>4</v>
      </c>
      <c r="C8" s="121" t="s">
        <v>65</v>
      </c>
      <c r="D8" s="121"/>
      <c r="E8" s="121"/>
      <c r="F8" s="122" t="s">
        <v>5</v>
      </c>
      <c r="G8" s="122"/>
      <c r="H8" s="122"/>
      <c r="I8" s="122"/>
      <c r="J8" s="122"/>
      <c r="K8" s="122"/>
      <c r="L8" s="122"/>
      <c r="M8" s="122"/>
      <c r="N8" s="122"/>
      <c r="O8" s="122"/>
      <c r="P8" s="123" t="s"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4" t="s">
        <v>7</v>
      </c>
      <c r="AA8" s="124"/>
      <c r="AB8" s="124"/>
      <c r="AC8" s="124"/>
      <c r="AD8" s="124"/>
      <c r="AE8" s="124"/>
      <c r="AF8" s="124"/>
      <c r="AG8" s="124"/>
      <c r="AH8" s="124"/>
      <c r="AI8" s="125"/>
      <c r="AJ8" s="107" t="s">
        <v>76</v>
      </c>
      <c r="AK8" s="107" t="s">
        <v>8</v>
      </c>
    </row>
    <row r="9" spans="1:37" s="53" customFormat="1" ht="22.5" customHeight="1" thickBot="1" x14ac:dyDescent="0.35">
      <c r="A9" s="119"/>
      <c r="B9" s="120"/>
      <c r="C9" s="121"/>
      <c r="D9" s="121"/>
      <c r="E9" s="121"/>
      <c r="F9" s="122" t="s">
        <v>9</v>
      </c>
      <c r="G9" s="122"/>
      <c r="H9" s="122"/>
      <c r="I9" s="122"/>
      <c r="J9" s="122"/>
      <c r="K9" s="126" t="s">
        <v>10</v>
      </c>
      <c r="L9" s="126"/>
      <c r="M9" s="126"/>
      <c r="N9" s="126"/>
      <c r="O9" s="126"/>
      <c r="P9" s="123" t="s">
        <v>11</v>
      </c>
      <c r="Q9" s="123"/>
      <c r="R9" s="123"/>
      <c r="S9" s="123"/>
      <c r="T9" s="123"/>
      <c r="U9" s="127" t="s">
        <v>12</v>
      </c>
      <c r="V9" s="127"/>
      <c r="W9" s="127"/>
      <c r="X9" s="127"/>
      <c r="Y9" s="127"/>
      <c r="Z9" s="128" t="s">
        <v>13</v>
      </c>
      <c r="AA9" s="128"/>
      <c r="AB9" s="128"/>
      <c r="AC9" s="128"/>
      <c r="AD9" s="128"/>
      <c r="AE9" s="124" t="s">
        <v>14</v>
      </c>
      <c r="AF9" s="124"/>
      <c r="AG9" s="124"/>
      <c r="AH9" s="124"/>
      <c r="AI9" s="125"/>
      <c r="AJ9" s="108"/>
      <c r="AK9" s="108"/>
    </row>
    <row r="10" spans="1:37" s="53" customFormat="1" ht="22.5" customHeight="1" thickBot="1" x14ac:dyDescent="0.35">
      <c r="A10" s="119"/>
      <c r="B10" s="120"/>
      <c r="C10" s="5" t="s">
        <v>15</v>
      </c>
      <c r="D10" s="5" t="s">
        <v>16</v>
      </c>
      <c r="E10" s="5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9" t="s">
        <v>18</v>
      </c>
      <c r="L10" s="9" t="s">
        <v>19</v>
      </c>
      <c r="M10" s="9" t="s">
        <v>20</v>
      </c>
      <c r="N10" s="9" t="s">
        <v>21</v>
      </c>
      <c r="O10" s="9" t="s">
        <v>22</v>
      </c>
      <c r="P10" s="10" t="s">
        <v>18</v>
      </c>
      <c r="Q10" s="10" t="s">
        <v>19</v>
      </c>
      <c r="R10" s="10" t="s">
        <v>20</v>
      </c>
      <c r="S10" s="10" t="s">
        <v>21</v>
      </c>
      <c r="T10" s="10" t="s">
        <v>22</v>
      </c>
      <c r="U10" s="11" t="s">
        <v>18</v>
      </c>
      <c r="V10" s="11" t="s">
        <v>19</v>
      </c>
      <c r="W10" s="11" t="s">
        <v>20</v>
      </c>
      <c r="X10" s="11" t="s">
        <v>21</v>
      </c>
      <c r="Y10" s="11" t="s">
        <v>22</v>
      </c>
      <c r="Z10" s="12" t="s">
        <v>18</v>
      </c>
      <c r="AA10" s="12" t="s">
        <v>19</v>
      </c>
      <c r="AB10" s="12" t="s">
        <v>20</v>
      </c>
      <c r="AC10" s="12" t="s">
        <v>21</v>
      </c>
      <c r="AD10" s="12" t="s">
        <v>22</v>
      </c>
      <c r="AE10" s="13" t="s">
        <v>18</v>
      </c>
      <c r="AF10" s="13" t="s">
        <v>19</v>
      </c>
      <c r="AG10" s="13" t="s">
        <v>20</v>
      </c>
      <c r="AH10" s="13" t="s">
        <v>21</v>
      </c>
      <c r="AI10" s="66" t="s">
        <v>22</v>
      </c>
      <c r="AJ10" s="109"/>
      <c r="AK10" s="109"/>
    </row>
    <row r="11" spans="1:37" s="52" customFormat="1" ht="22.5" customHeight="1" x14ac:dyDescent="0.3">
      <c r="A11" s="111" t="s">
        <v>23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</row>
    <row r="12" spans="1:37" s="54" customFormat="1" ht="32.4" customHeight="1" x14ac:dyDescent="0.3">
      <c r="A12" s="14">
        <v>1</v>
      </c>
      <c r="B12" s="34" t="s">
        <v>66</v>
      </c>
      <c r="C12" s="6" t="s">
        <v>24</v>
      </c>
      <c r="D12" s="6" t="s">
        <v>26</v>
      </c>
      <c r="E12" s="6" t="s">
        <v>25</v>
      </c>
      <c r="F12" s="15"/>
      <c r="G12" s="15"/>
      <c r="H12" s="15">
        <v>45</v>
      </c>
      <c r="I12" s="15"/>
      <c r="J12" s="15">
        <v>8</v>
      </c>
      <c r="K12" s="16"/>
      <c r="L12" s="16"/>
      <c r="M12" s="16">
        <v>45</v>
      </c>
      <c r="N12" s="16"/>
      <c r="O12" s="16">
        <v>7</v>
      </c>
      <c r="P12" s="17"/>
      <c r="Q12" s="17"/>
      <c r="R12" s="17">
        <v>40</v>
      </c>
      <c r="S12" s="17"/>
      <c r="T12" s="17">
        <v>5</v>
      </c>
      <c r="U12" s="18"/>
      <c r="V12" s="18"/>
      <c r="W12" s="18">
        <v>30</v>
      </c>
      <c r="X12" s="18"/>
      <c r="Y12" s="18">
        <v>3</v>
      </c>
      <c r="Z12" s="19"/>
      <c r="AA12" s="19"/>
      <c r="AB12" s="19">
        <v>20</v>
      </c>
      <c r="AC12" s="19"/>
      <c r="AD12" s="19">
        <v>2</v>
      </c>
      <c r="AE12" s="20"/>
      <c r="AF12" s="20"/>
      <c r="AG12" s="20">
        <v>20</v>
      </c>
      <c r="AH12" s="20"/>
      <c r="AI12" s="67">
        <v>2</v>
      </c>
      <c r="AJ12" s="70">
        <f>SUM(F12:I12,K12:N12,P12:S12,U12:X12,Z12:AC12,AE12:AH12)</f>
        <v>200</v>
      </c>
      <c r="AK12" s="70">
        <f>SUM(J12,O12,T12,Y12,AD12,AI12)</f>
        <v>27</v>
      </c>
    </row>
    <row r="13" spans="1:37" s="54" customFormat="1" ht="32.4" customHeight="1" x14ac:dyDescent="0.3">
      <c r="A13" s="14">
        <v>2</v>
      </c>
      <c r="B13" s="34" t="s">
        <v>67</v>
      </c>
      <c r="C13" s="6" t="s">
        <v>24</v>
      </c>
      <c r="D13" s="6" t="s">
        <v>26</v>
      </c>
      <c r="E13" s="6" t="s">
        <v>25</v>
      </c>
      <c r="F13" s="15"/>
      <c r="G13" s="15"/>
      <c r="H13" s="15">
        <v>45</v>
      </c>
      <c r="I13" s="15"/>
      <c r="J13" s="15">
        <v>8</v>
      </c>
      <c r="K13" s="16"/>
      <c r="L13" s="16"/>
      <c r="M13" s="16">
        <v>45</v>
      </c>
      <c r="N13" s="16"/>
      <c r="O13" s="16">
        <v>7</v>
      </c>
      <c r="P13" s="17"/>
      <c r="Q13" s="17"/>
      <c r="R13" s="17">
        <v>40</v>
      </c>
      <c r="S13" s="17"/>
      <c r="T13" s="17">
        <v>5</v>
      </c>
      <c r="U13" s="18"/>
      <c r="V13" s="18"/>
      <c r="W13" s="18">
        <v>30</v>
      </c>
      <c r="X13" s="18"/>
      <c r="Y13" s="18">
        <v>3</v>
      </c>
      <c r="Z13" s="19"/>
      <c r="AA13" s="19"/>
      <c r="AB13" s="19">
        <v>35</v>
      </c>
      <c r="AC13" s="19"/>
      <c r="AD13" s="19">
        <v>4</v>
      </c>
      <c r="AE13" s="20"/>
      <c r="AF13" s="20"/>
      <c r="AG13" s="20">
        <v>35</v>
      </c>
      <c r="AH13" s="20"/>
      <c r="AI13" s="67">
        <v>4</v>
      </c>
      <c r="AJ13" s="70">
        <f t="shared" ref="AJ13:AJ54" si="0">SUM(F13:I13,K13:N13,P13:S13,U13:X13,Z13:AC13,AE13:AH13)</f>
        <v>230</v>
      </c>
      <c r="AK13" s="70">
        <f t="shared" ref="AK13:AK54" si="1">SUM(J13,O13,T13,Y13,AD13,AI13)</f>
        <v>31</v>
      </c>
    </row>
    <row r="14" spans="1:37" s="52" customFormat="1" ht="32.4" customHeight="1" x14ac:dyDescent="0.3">
      <c r="A14" s="14">
        <v>3</v>
      </c>
      <c r="B14" s="34" t="s">
        <v>27</v>
      </c>
      <c r="C14" s="6"/>
      <c r="D14" s="6" t="s">
        <v>28</v>
      </c>
      <c r="E14" s="6"/>
      <c r="F14" s="15"/>
      <c r="G14" s="15"/>
      <c r="H14" s="15">
        <v>25</v>
      </c>
      <c r="I14" s="15"/>
      <c r="J14" s="15">
        <v>4</v>
      </c>
      <c r="K14" s="16"/>
      <c r="L14" s="16"/>
      <c r="M14" s="16">
        <v>25</v>
      </c>
      <c r="N14" s="16"/>
      <c r="O14" s="16">
        <v>3</v>
      </c>
      <c r="P14" s="17"/>
      <c r="Q14" s="17"/>
      <c r="R14" s="17">
        <v>15</v>
      </c>
      <c r="S14" s="17"/>
      <c r="T14" s="17">
        <v>3</v>
      </c>
      <c r="U14" s="18"/>
      <c r="V14" s="18"/>
      <c r="W14" s="18">
        <v>15</v>
      </c>
      <c r="X14" s="18"/>
      <c r="Y14" s="18">
        <v>3</v>
      </c>
      <c r="Z14" s="19"/>
      <c r="AA14" s="19"/>
      <c r="AB14" s="19"/>
      <c r="AC14" s="19"/>
      <c r="AD14" s="19"/>
      <c r="AE14" s="20"/>
      <c r="AF14" s="20"/>
      <c r="AG14" s="20"/>
      <c r="AH14" s="20"/>
      <c r="AI14" s="67"/>
      <c r="AJ14" s="70">
        <f t="shared" si="0"/>
        <v>80</v>
      </c>
      <c r="AK14" s="70">
        <f t="shared" si="1"/>
        <v>13</v>
      </c>
    </row>
    <row r="15" spans="1:37" s="52" customFormat="1" ht="32.4" customHeight="1" x14ac:dyDescent="0.3">
      <c r="A15" s="14">
        <v>4</v>
      </c>
      <c r="B15" s="34" t="s">
        <v>29</v>
      </c>
      <c r="C15" s="6"/>
      <c r="D15" s="6" t="s">
        <v>28</v>
      </c>
      <c r="E15" s="6"/>
      <c r="F15" s="15"/>
      <c r="G15" s="15"/>
      <c r="H15" s="15">
        <v>25</v>
      </c>
      <c r="I15" s="15"/>
      <c r="J15" s="15">
        <v>4</v>
      </c>
      <c r="K15" s="16"/>
      <c r="L15" s="16"/>
      <c r="M15" s="16">
        <v>25</v>
      </c>
      <c r="N15" s="16"/>
      <c r="O15" s="16">
        <v>3</v>
      </c>
      <c r="P15" s="17"/>
      <c r="Q15" s="17"/>
      <c r="R15" s="17">
        <v>15</v>
      </c>
      <c r="S15" s="17"/>
      <c r="T15" s="17">
        <v>3</v>
      </c>
      <c r="U15" s="18"/>
      <c r="V15" s="18"/>
      <c r="W15" s="18">
        <v>15</v>
      </c>
      <c r="X15" s="18"/>
      <c r="Y15" s="18">
        <v>3</v>
      </c>
      <c r="Z15" s="19"/>
      <c r="AA15" s="19"/>
      <c r="AB15" s="19"/>
      <c r="AC15" s="19"/>
      <c r="AD15" s="19"/>
      <c r="AE15" s="20"/>
      <c r="AF15" s="20"/>
      <c r="AG15" s="20"/>
      <c r="AH15" s="20"/>
      <c r="AI15" s="67"/>
      <c r="AJ15" s="70">
        <f t="shared" si="0"/>
        <v>80</v>
      </c>
      <c r="AK15" s="70">
        <f t="shared" si="1"/>
        <v>13</v>
      </c>
    </row>
    <row r="16" spans="1:37" s="52" customFormat="1" ht="22.5" customHeight="1" x14ac:dyDescent="0.3">
      <c r="A16" s="38">
        <v>5</v>
      </c>
      <c r="B16" s="76" t="s">
        <v>63</v>
      </c>
      <c r="C16" s="23">
        <v>6</v>
      </c>
      <c r="D16" s="23" t="s">
        <v>77</v>
      </c>
      <c r="E16" s="23"/>
      <c r="F16" s="15"/>
      <c r="G16" s="15"/>
      <c r="H16" s="15"/>
      <c r="I16" s="15"/>
      <c r="J16" s="15"/>
      <c r="K16" s="16"/>
      <c r="L16" s="16"/>
      <c r="M16" s="16"/>
      <c r="N16" s="16"/>
      <c r="O16" s="16"/>
      <c r="P16" s="17"/>
      <c r="Q16" s="17"/>
      <c r="R16" s="17">
        <v>30</v>
      </c>
      <c r="S16" s="17"/>
      <c r="T16" s="17">
        <v>2</v>
      </c>
      <c r="U16" s="18"/>
      <c r="V16" s="18"/>
      <c r="W16" s="18">
        <v>30</v>
      </c>
      <c r="X16" s="18"/>
      <c r="Y16" s="18">
        <v>2</v>
      </c>
      <c r="Z16" s="19"/>
      <c r="AA16" s="19"/>
      <c r="AB16" s="19">
        <v>30</v>
      </c>
      <c r="AC16" s="19"/>
      <c r="AD16" s="19">
        <v>2</v>
      </c>
      <c r="AE16" s="20"/>
      <c r="AF16" s="20"/>
      <c r="AG16" s="20">
        <v>30</v>
      </c>
      <c r="AH16" s="20"/>
      <c r="AI16" s="67">
        <v>4</v>
      </c>
      <c r="AJ16" s="70">
        <f t="shared" si="0"/>
        <v>120</v>
      </c>
      <c r="AK16" s="70">
        <f t="shared" si="1"/>
        <v>10</v>
      </c>
    </row>
    <row r="17" spans="1:37" s="55" customFormat="1" ht="22.5" customHeight="1" x14ac:dyDescent="0.3">
      <c r="A17" s="110" t="s">
        <v>30</v>
      </c>
      <c r="B17" s="110"/>
      <c r="C17" s="77"/>
      <c r="D17" s="77"/>
      <c r="E17" s="77"/>
      <c r="F17" s="75">
        <f>SUM(F12:F16)</f>
        <v>0</v>
      </c>
      <c r="G17" s="71">
        <f t="shared" ref="G17:AI17" si="2">SUM(G12:G16)</f>
        <v>0</v>
      </c>
      <c r="H17" s="71">
        <f t="shared" si="2"/>
        <v>140</v>
      </c>
      <c r="I17" s="71">
        <f t="shared" si="2"/>
        <v>0</v>
      </c>
      <c r="J17" s="71">
        <f t="shared" si="2"/>
        <v>24</v>
      </c>
      <c r="K17" s="71">
        <f t="shared" si="2"/>
        <v>0</v>
      </c>
      <c r="L17" s="71">
        <f t="shared" si="2"/>
        <v>0</v>
      </c>
      <c r="M17" s="71">
        <f t="shared" si="2"/>
        <v>140</v>
      </c>
      <c r="N17" s="71">
        <f t="shared" si="2"/>
        <v>0</v>
      </c>
      <c r="O17" s="71">
        <f t="shared" si="2"/>
        <v>20</v>
      </c>
      <c r="P17" s="71">
        <f t="shared" si="2"/>
        <v>0</v>
      </c>
      <c r="Q17" s="71">
        <f t="shared" si="2"/>
        <v>0</v>
      </c>
      <c r="R17" s="71">
        <f t="shared" si="2"/>
        <v>140</v>
      </c>
      <c r="S17" s="71">
        <f t="shared" si="2"/>
        <v>0</v>
      </c>
      <c r="T17" s="71">
        <f t="shared" si="2"/>
        <v>18</v>
      </c>
      <c r="U17" s="71">
        <f t="shared" si="2"/>
        <v>0</v>
      </c>
      <c r="V17" s="71">
        <f t="shared" si="2"/>
        <v>0</v>
      </c>
      <c r="W17" s="71">
        <f t="shared" si="2"/>
        <v>120</v>
      </c>
      <c r="X17" s="71">
        <f t="shared" si="2"/>
        <v>0</v>
      </c>
      <c r="Y17" s="71">
        <f t="shared" si="2"/>
        <v>14</v>
      </c>
      <c r="Z17" s="71">
        <f t="shared" si="2"/>
        <v>0</v>
      </c>
      <c r="AA17" s="71">
        <f t="shared" si="2"/>
        <v>0</v>
      </c>
      <c r="AB17" s="71">
        <f t="shared" si="2"/>
        <v>85</v>
      </c>
      <c r="AC17" s="71">
        <f t="shared" si="2"/>
        <v>0</v>
      </c>
      <c r="AD17" s="71">
        <f t="shared" si="2"/>
        <v>8</v>
      </c>
      <c r="AE17" s="71">
        <f t="shared" si="2"/>
        <v>0</v>
      </c>
      <c r="AF17" s="71">
        <f t="shared" si="2"/>
        <v>0</v>
      </c>
      <c r="AG17" s="71">
        <f t="shared" si="2"/>
        <v>85</v>
      </c>
      <c r="AH17" s="71">
        <f t="shared" si="2"/>
        <v>0</v>
      </c>
      <c r="AI17" s="71">
        <f t="shared" si="2"/>
        <v>10</v>
      </c>
      <c r="AJ17" s="81">
        <f t="shared" si="0"/>
        <v>710</v>
      </c>
      <c r="AK17" s="81">
        <f t="shared" si="1"/>
        <v>94</v>
      </c>
    </row>
    <row r="18" spans="1:37" s="52" customFormat="1" ht="22.5" customHeight="1" x14ac:dyDescent="0.3">
      <c r="A18" s="110" t="s">
        <v>31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s="52" customFormat="1" ht="22.5" customHeight="1" x14ac:dyDescent="0.3">
      <c r="A19" s="110" t="s">
        <v>32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s="52" customFormat="1" ht="22.5" customHeight="1" x14ac:dyDescent="0.3">
      <c r="A20" s="72">
        <v>6</v>
      </c>
      <c r="B20" s="73" t="s">
        <v>33</v>
      </c>
      <c r="C20" s="85">
        <v>1</v>
      </c>
      <c r="D20" s="26"/>
      <c r="E20" s="26"/>
      <c r="F20" s="27"/>
      <c r="G20" s="27">
        <v>15</v>
      </c>
      <c r="H20" s="27"/>
      <c r="I20" s="27"/>
      <c r="J20" s="27">
        <v>3</v>
      </c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2"/>
      <c r="AF20" s="32"/>
      <c r="AG20" s="32"/>
      <c r="AH20" s="32"/>
      <c r="AI20" s="69"/>
      <c r="AJ20" s="74">
        <f t="shared" si="0"/>
        <v>15</v>
      </c>
      <c r="AK20" s="74">
        <f t="shared" si="1"/>
        <v>3</v>
      </c>
    </row>
    <row r="21" spans="1:37" s="52" customFormat="1" ht="22.5" customHeight="1" x14ac:dyDescent="0.3">
      <c r="A21" s="14">
        <v>7</v>
      </c>
      <c r="B21" s="83" t="s">
        <v>38</v>
      </c>
      <c r="C21" s="116"/>
      <c r="D21" s="137">
        <v>6</v>
      </c>
      <c r="E21" s="103"/>
      <c r="F21" s="105"/>
      <c r="G21" s="105"/>
      <c r="H21" s="105"/>
      <c r="I21" s="105"/>
      <c r="J21" s="105"/>
      <c r="K21" s="99"/>
      <c r="L21" s="99"/>
      <c r="M21" s="99"/>
      <c r="N21" s="99"/>
      <c r="O21" s="99"/>
      <c r="P21" s="95"/>
      <c r="Q21" s="101"/>
      <c r="R21" s="95"/>
      <c r="S21" s="95"/>
      <c r="T21" s="95"/>
      <c r="U21" s="97"/>
      <c r="V21" s="97"/>
      <c r="W21" s="97"/>
      <c r="X21" s="97"/>
      <c r="Y21" s="97"/>
      <c r="Z21" s="93"/>
      <c r="AA21" s="93"/>
      <c r="AB21" s="93"/>
      <c r="AC21" s="93"/>
      <c r="AD21" s="93"/>
      <c r="AE21" s="91"/>
      <c r="AF21" s="91">
        <v>15</v>
      </c>
      <c r="AG21" s="91"/>
      <c r="AH21" s="91"/>
      <c r="AI21" s="139">
        <v>4</v>
      </c>
      <c r="AJ21" s="89">
        <f>SUM(F21:I21,K21:N21,P21:S21,U21:X21,Z21:AC21,AE21:AH21,F22:I22,K22:N22,P22:S22,U22:X22,Z22:AC22,AE22:AH22)</f>
        <v>15</v>
      </c>
      <c r="AK21" s="89">
        <f>SUM(J21,O21,T21,Y21,AD21,AI21,J22,O22,T22,Y22,AD22,AI22)</f>
        <v>4</v>
      </c>
    </row>
    <row r="22" spans="1:37" s="52" customFormat="1" ht="22.5" customHeight="1" x14ac:dyDescent="0.3">
      <c r="A22" s="14">
        <v>8</v>
      </c>
      <c r="B22" s="84" t="s">
        <v>37</v>
      </c>
      <c r="C22" s="117"/>
      <c r="D22" s="138"/>
      <c r="E22" s="104"/>
      <c r="F22" s="106"/>
      <c r="G22" s="106"/>
      <c r="H22" s="106"/>
      <c r="I22" s="106"/>
      <c r="J22" s="106"/>
      <c r="K22" s="100"/>
      <c r="L22" s="100"/>
      <c r="M22" s="100"/>
      <c r="N22" s="100"/>
      <c r="O22" s="100"/>
      <c r="P22" s="96"/>
      <c r="Q22" s="102"/>
      <c r="R22" s="96"/>
      <c r="S22" s="96"/>
      <c r="T22" s="96"/>
      <c r="U22" s="98"/>
      <c r="V22" s="98"/>
      <c r="W22" s="98"/>
      <c r="X22" s="98"/>
      <c r="Y22" s="98"/>
      <c r="Z22" s="94"/>
      <c r="AA22" s="94"/>
      <c r="AB22" s="94"/>
      <c r="AC22" s="94"/>
      <c r="AD22" s="94"/>
      <c r="AE22" s="92"/>
      <c r="AF22" s="92"/>
      <c r="AG22" s="92"/>
      <c r="AH22" s="92"/>
      <c r="AI22" s="140"/>
      <c r="AJ22" s="90"/>
      <c r="AK22" s="90"/>
    </row>
    <row r="23" spans="1:37" s="52" customFormat="1" ht="22.5" customHeight="1" x14ac:dyDescent="0.3">
      <c r="A23" s="22">
        <v>9</v>
      </c>
      <c r="B23" s="34" t="s">
        <v>34</v>
      </c>
      <c r="C23" s="26">
        <v>4</v>
      </c>
      <c r="D23" s="6">
        <v>3</v>
      </c>
      <c r="E23" s="6">
        <v>2</v>
      </c>
      <c r="F23" s="15"/>
      <c r="G23" s="15"/>
      <c r="H23" s="15"/>
      <c r="I23" s="15"/>
      <c r="J23" s="15"/>
      <c r="K23" s="16"/>
      <c r="L23" s="16">
        <v>15</v>
      </c>
      <c r="M23" s="16"/>
      <c r="N23" s="16"/>
      <c r="O23" s="16">
        <v>3</v>
      </c>
      <c r="P23" s="17"/>
      <c r="Q23" s="17">
        <v>15</v>
      </c>
      <c r="R23" s="17"/>
      <c r="S23" s="17"/>
      <c r="T23" s="17">
        <v>3</v>
      </c>
      <c r="U23" s="18"/>
      <c r="V23" s="18">
        <v>15</v>
      </c>
      <c r="W23" s="18"/>
      <c r="X23" s="18"/>
      <c r="Y23" s="18">
        <v>3</v>
      </c>
      <c r="Z23" s="19"/>
      <c r="AA23" s="19"/>
      <c r="AB23" s="19"/>
      <c r="AC23" s="19"/>
      <c r="AD23" s="19"/>
      <c r="AE23" s="20"/>
      <c r="AF23" s="20"/>
      <c r="AG23" s="20"/>
      <c r="AH23" s="20"/>
      <c r="AI23" s="67"/>
      <c r="AJ23" s="70">
        <f t="shared" si="0"/>
        <v>45</v>
      </c>
      <c r="AK23" s="70">
        <f t="shared" si="1"/>
        <v>9</v>
      </c>
    </row>
    <row r="24" spans="1:37" s="52" customFormat="1" ht="22.5" customHeight="1" x14ac:dyDescent="0.3">
      <c r="A24" s="86">
        <v>10</v>
      </c>
      <c r="B24" s="34" t="s">
        <v>35</v>
      </c>
      <c r="C24" s="6">
        <v>4</v>
      </c>
      <c r="D24" s="6">
        <v>3</v>
      </c>
      <c r="E24" s="6">
        <v>2</v>
      </c>
      <c r="F24" s="15"/>
      <c r="G24" s="15"/>
      <c r="H24" s="15"/>
      <c r="I24" s="15"/>
      <c r="J24" s="15"/>
      <c r="K24" s="16"/>
      <c r="L24" s="16">
        <v>15</v>
      </c>
      <c r="M24" s="16"/>
      <c r="N24" s="16"/>
      <c r="O24" s="16">
        <v>3</v>
      </c>
      <c r="P24" s="17"/>
      <c r="Q24" s="17">
        <v>15</v>
      </c>
      <c r="R24" s="17"/>
      <c r="S24" s="17"/>
      <c r="T24" s="17">
        <v>3</v>
      </c>
      <c r="U24" s="18"/>
      <c r="V24" s="18">
        <v>15</v>
      </c>
      <c r="W24" s="18"/>
      <c r="X24" s="18"/>
      <c r="Y24" s="18">
        <v>3</v>
      </c>
      <c r="Z24" s="19"/>
      <c r="AA24" s="19"/>
      <c r="AB24" s="19"/>
      <c r="AC24" s="19"/>
      <c r="AD24" s="19"/>
      <c r="AE24" s="20"/>
      <c r="AF24" s="20"/>
      <c r="AG24" s="20"/>
      <c r="AH24" s="20"/>
      <c r="AI24" s="67"/>
      <c r="AJ24" s="70">
        <f t="shared" si="0"/>
        <v>45</v>
      </c>
      <c r="AK24" s="70">
        <f t="shared" si="1"/>
        <v>9</v>
      </c>
    </row>
    <row r="25" spans="1:37" s="52" customFormat="1" ht="32.4" customHeight="1" x14ac:dyDescent="0.3">
      <c r="A25" s="87">
        <v>11</v>
      </c>
      <c r="B25" s="50" t="s">
        <v>58</v>
      </c>
      <c r="C25" s="6"/>
      <c r="D25" s="6">
        <v>5</v>
      </c>
      <c r="E25" s="6"/>
      <c r="F25" s="15"/>
      <c r="G25" s="15"/>
      <c r="H25" s="15"/>
      <c r="I25" s="15"/>
      <c r="J25" s="15"/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8"/>
      <c r="V25" s="18"/>
      <c r="W25" s="18"/>
      <c r="X25" s="18"/>
      <c r="Y25" s="18"/>
      <c r="Z25" s="19">
        <v>15</v>
      </c>
      <c r="AA25" s="19"/>
      <c r="AB25" s="19"/>
      <c r="AC25" s="19"/>
      <c r="AD25" s="19">
        <v>3</v>
      </c>
      <c r="AE25" s="20"/>
      <c r="AF25" s="20"/>
      <c r="AG25" s="20"/>
      <c r="AH25" s="20"/>
      <c r="AI25" s="67"/>
      <c r="AJ25" s="70">
        <f t="shared" si="0"/>
        <v>15</v>
      </c>
      <c r="AK25" s="70">
        <f t="shared" si="1"/>
        <v>3</v>
      </c>
    </row>
    <row r="26" spans="1:37" s="52" customFormat="1" ht="32.4" customHeight="1" x14ac:dyDescent="0.3">
      <c r="A26" s="87">
        <v>12</v>
      </c>
      <c r="B26" s="50" t="s">
        <v>59</v>
      </c>
      <c r="C26" s="6"/>
      <c r="D26" s="6">
        <v>5</v>
      </c>
      <c r="E26" s="6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7"/>
      <c r="Q26" s="17"/>
      <c r="R26" s="17"/>
      <c r="S26" s="17"/>
      <c r="T26" s="17"/>
      <c r="U26" s="18"/>
      <c r="V26" s="18"/>
      <c r="W26" s="18"/>
      <c r="X26" s="18"/>
      <c r="Y26" s="18"/>
      <c r="Z26" s="19">
        <v>15</v>
      </c>
      <c r="AA26" s="19"/>
      <c r="AB26" s="19"/>
      <c r="AC26" s="19"/>
      <c r="AD26" s="19">
        <v>3</v>
      </c>
      <c r="AE26" s="20"/>
      <c r="AF26" s="20"/>
      <c r="AG26" s="20"/>
      <c r="AH26" s="20"/>
      <c r="AI26" s="67"/>
      <c r="AJ26" s="70">
        <f t="shared" si="0"/>
        <v>15</v>
      </c>
      <c r="AK26" s="70">
        <f t="shared" si="1"/>
        <v>3</v>
      </c>
    </row>
    <row r="27" spans="1:37" s="52" customFormat="1" ht="22.5" customHeight="1" x14ac:dyDescent="0.3">
      <c r="A27" s="26">
        <v>13</v>
      </c>
      <c r="B27" s="37" t="s">
        <v>61</v>
      </c>
      <c r="C27" s="121"/>
      <c r="D27" s="121">
        <v>4</v>
      </c>
      <c r="E27" s="121"/>
      <c r="F27" s="131"/>
      <c r="G27" s="131"/>
      <c r="H27" s="131"/>
      <c r="I27" s="131"/>
      <c r="J27" s="131"/>
      <c r="K27" s="132"/>
      <c r="L27" s="132"/>
      <c r="M27" s="132"/>
      <c r="N27" s="132"/>
      <c r="O27" s="132"/>
      <c r="P27" s="133"/>
      <c r="Q27" s="133"/>
      <c r="R27" s="133"/>
      <c r="S27" s="133"/>
      <c r="T27" s="133"/>
      <c r="U27" s="134">
        <v>15</v>
      </c>
      <c r="V27" s="134"/>
      <c r="W27" s="134"/>
      <c r="X27" s="134"/>
      <c r="Y27" s="134">
        <v>2</v>
      </c>
      <c r="Z27" s="135"/>
      <c r="AA27" s="135"/>
      <c r="AB27" s="135"/>
      <c r="AC27" s="135"/>
      <c r="AD27" s="135"/>
      <c r="AE27" s="136"/>
      <c r="AF27" s="136"/>
      <c r="AG27" s="136"/>
      <c r="AH27" s="136"/>
      <c r="AI27" s="141"/>
      <c r="AJ27" s="89">
        <f>SUM(F27:I27,K27:N27,P27:S27,U27:X27,Z27:AC27,AE27:AH27,F28:I28,K28:N28,P28:S28,U28:X28,Z28:AC28,AE28:AH28)</f>
        <v>15</v>
      </c>
      <c r="AK27" s="89">
        <f>SUM(J27,O27,T27,Y27,AD27,AI27,J28,O28,T28,Y28,AD28,AI28)</f>
        <v>2</v>
      </c>
    </row>
    <row r="28" spans="1:37" s="52" customFormat="1" ht="22.5" customHeight="1" x14ac:dyDescent="0.3">
      <c r="A28" s="6">
        <v>14</v>
      </c>
      <c r="B28" s="37" t="s">
        <v>36</v>
      </c>
      <c r="C28" s="121"/>
      <c r="D28" s="121"/>
      <c r="E28" s="121"/>
      <c r="F28" s="131"/>
      <c r="G28" s="131"/>
      <c r="H28" s="131"/>
      <c r="I28" s="131"/>
      <c r="J28" s="131"/>
      <c r="K28" s="132"/>
      <c r="L28" s="132"/>
      <c r="M28" s="132"/>
      <c r="N28" s="132"/>
      <c r="O28" s="132"/>
      <c r="P28" s="133"/>
      <c r="Q28" s="133"/>
      <c r="R28" s="133"/>
      <c r="S28" s="133"/>
      <c r="T28" s="133"/>
      <c r="U28" s="134"/>
      <c r="V28" s="134"/>
      <c r="W28" s="134"/>
      <c r="X28" s="134"/>
      <c r="Y28" s="134"/>
      <c r="Z28" s="135"/>
      <c r="AA28" s="135"/>
      <c r="AB28" s="135"/>
      <c r="AC28" s="135"/>
      <c r="AD28" s="135"/>
      <c r="AE28" s="136"/>
      <c r="AF28" s="136"/>
      <c r="AG28" s="136"/>
      <c r="AH28" s="136"/>
      <c r="AI28" s="141"/>
      <c r="AJ28" s="90"/>
      <c r="AK28" s="90"/>
    </row>
    <row r="29" spans="1:37" s="55" customFormat="1" ht="22.5" customHeight="1" x14ac:dyDescent="0.3">
      <c r="A29" s="142" t="s">
        <v>30</v>
      </c>
      <c r="B29" s="142"/>
      <c r="C29" s="21"/>
      <c r="D29" s="21"/>
      <c r="E29" s="21"/>
      <c r="F29" s="21">
        <f>SUM(F20:F28)</f>
        <v>0</v>
      </c>
      <c r="G29" s="21">
        <f t="shared" ref="G29:AI29" si="3">SUM(G20:G28)</f>
        <v>15</v>
      </c>
      <c r="H29" s="21">
        <f t="shared" si="3"/>
        <v>0</v>
      </c>
      <c r="I29" s="21">
        <f t="shared" si="3"/>
        <v>0</v>
      </c>
      <c r="J29" s="21">
        <f t="shared" si="3"/>
        <v>3</v>
      </c>
      <c r="K29" s="21">
        <f t="shared" si="3"/>
        <v>0</v>
      </c>
      <c r="L29" s="21">
        <f t="shared" si="3"/>
        <v>30</v>
      </c>
      <c r="M29" s="21">
        <f t="shared" si="3"/>
        <v>0</v>
      </c>
      <c r="N29" s="21">
        <f t="shared" si="3"/>
        <v>0</v>
      </c>
      <c r="O29" s="21">
        <f t="shared" si="3"/>
        <v>6</v>
      </c>
      <c r="P29" s="21">
        <f t="shared" si="3"/>
        <v>0</v>
      </c>
      <c r="Q29" s="21">
        <f t="shared" si="3"/>
        <v>30</v>
      </c>
      <c r="R29" s="21">
        <f t="shared" si="3"/>
        <v>0</v>
      </c>
      <c r="S29" s="21">
        <f t="shared" si="3"/>
        <v>0</v>
      </c>
      <c r="T29" s="21">
        <f t="shared" si="3"/>
        <v>6</v>
      </c>
      <c r="U29" s="21">
        <f t="shared" si="3"/>
        <v>15</v>
      </c>
      <c r="V29" s="21">
        <f t="shared" si="3"/>
        <v>30</v>
      </c>
      <c r="W29" s="21">
        <f t="shared" si="3"/>
        <v>0</v>
      </c>
      <c r="X29" s="21">
        <f t="shared" si="3"/>
        <v>0</v>
      </c>
      <c r="Y29" s="21">
        <f t="shared" si="3"/>
        <v>8</v>
      </c>
      <c r="Z29" s="21">
        <f t="shared" si="3"/>
        <v>30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6</v>
      </c>
      <c r="AE29" s="21">
        <f t="shared" si="3"/>
        <v>0</v>
      </c>
      <c r="AF29" s="21">
        <f t="shared" si="3"/>
        <v>15</v>
      </c>
      <c r="AG29" s="21">
        <f t="shared" si="3"/>
        <v>0</v>
      </c>
      <c r="AH29" s="21">
        <f t="shared" si="3"/>
        <v>0</v>
      </c>
      <c r="AI29" s="21">
        <f t="shared" si="3"/>
        <v>4</v>
      </c>
      <c r="AJ29" s="82">
        <f t="shared" si="0"/>
        <v>165</v>
      </c>
      <c r="AK29" s="82">
        <f t="shared" si="1"/>
        <v>33</v>
      </c>
    </row>
    <row r="30" spans="1:37" s="52" customFormat="1" ht="22.5" customHeight="1" x14ac:dyDescent="0.3">
      <c r="A30" s="111" t="s">
        <v>39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3"/>
    </row>
    <row r="31" spans="1:37" s="52" customFormat="1" ht="22.5" customHeight="1" x14ac:dyDescent="0.3">
      <c r="A31" s="22">
        <v>15</v>
      </c>
      <c r="B31" s="34" t="s">
        <v>40</v>
      </c>
      <c r="C31" s="6">
        <v>1</v>
      </c>
      <c r="D31" s="6"/>
      <c r="E31" s="6"/>
      <c r="F31" s="15"/>
      <c r="G31" s="15">
        <v>10</v>
      </c>
      <c r="H31" s="15"/>
      <c r="I31" s="15"/>
      <c r="J31" s="15">
        <v>2</v>
      </c>
      <c r="K31" s="16"/>
      <c r="L31" s="16"/>
      <c r="M31" s="16"/>
      <c r="N31" s="16"/>
      <c r="O31" s="16"/>
      <c r="P31" s="17"/>
      <c r="Q31" s="17"/>
      <c r="R31" s="17"/>
      <c r="S31" s="17"/>
      <c r="T31" s="17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20"/>
      <c r="AF31" s="20"/>
      <c r="AG31" s="20"/>
      <c r="AH31" s="20"/>
      <c r="AI31" s="67"/>
      <c r="AJ31" s="70">
        <f t="shared" si="0"/>
        <v>10</v>
      </c>
      <c r="AK31" s="70">
        <f t="shared" si="1"/>
        <v>2</v>
      </c>
    </row>
    <row r="32" spans="1:37" s="52" customFormat="1" ht="32.4" customHeight="1" x14ac:dyDescent="0.3">
      <c r="A32" s="14">
        <v>16</v>
      </c>
      <c r="B32" s="35" t="s">
        <v>41</v>
      </c>
      <c r="C32" s="143"/>
      <c r="D32" s="121">
        <v>5</v>
      </c>
      <c r="E32" s="121"/>
      <c r="F32" s="131"/>
      <c r="G32" s="131"/>
      <c r="H32" s="131"/>
      <c r="I32" s="131"/>
      <c r="J32" s="131"/>
      <c r="K32" s="132"/>
      <c r="L32" s="132"/>
      <c r="M32" s="132"/>
      <c r="N32" s="132"/>
      <c r="O32" s="132"/>
      <c r="P32" s="24"/>
      <c r="Q32" s="133"/>
      <c r="R32" s="133"/>
      <c r="S32" s="133"/>
      <c r="T32" s="133"/>
      <c r="U32" s="134"/>
      <c r="V32" s="134"/>
      <c r="W32" s="134"/>
      <c r="X32" s="134"/>
      <c r="Y32" s="134"/>
      <c r="Z32" s="135"/>
      <c r="AA32" s="135">
        <v>20</v>
      </c>
      <c r="AB32" s="135"/>
      <c r="AC32" s="135"/>
      <c r="AD32" s="135">
        <v>3</v>
      </c>
      <c r="AE32" s="136"/>
      <c r="AF32" s="136"/>
      <c r="AG32" s="136"/>
      <c r="AH32" s="136"/>
      <c r="AI32" s="141"/>
      <c r="AJ32" s="89">
        <f>SUM(F32:I32,K32:N32,P32:S32,U32:X32,Z32:AC32,AE32:AH32,F33:I33,K33:N33,P33:S33,U33:X33,Z33:AC33,AE33:AH33)</f>
        <v>20</v>
      </c>
      <c r="AK32" s="89">
        <f>SUM(J32,O32,T32,Y32,AD32,AI32,J33,O33,T33,Y33,AD33,AI33)</f>
        <v>3</v>
      </c>
    </row>
    <row r="33" spans="1:37" s="52" customFormat="1" ht="32.4" customHeight="1" x14ac:dyDescent="0.3">
      <c r="A33" s="14">
        <v>17</v>
      </c>
      <c r="B33" s="35" t="s">
        <v>42</v>
      </c>
      <c r="C33" s="143"/>
      <c r="D33" s="121"/>
      <c r="E33" s="121"/>
      <c r="F33" s="131"/>
      <c r="G33" s="131"/>
      <c r="H33" s="131"/>
      <c r="I33" s="131"/>
      <c r="J33" s="131"/>
      <c r="K33" s="132"/>
      <c r="L33" s="132"/>
      <c r="M33" s="132"/>
      <c r="N33" s="132"/>
      <c r="O33" s="132"/>
      <c r="P33" s="25"/>
      <c r="Q33" s="133"/>
      <c r="R33" s="133"/>
      <c r="S33" s="133"/>
      <c r="T33" s="133"/>
      <c r="U33" s="134"/>
      <c r="V33" s="134"/>
      <c r="W33" s="134"/>
      <c r="X33" s="134"/>
      <c r="Y33" s="134"/>
      <c r="Z33" s="135"/>
      <c r="AA33" s="135"/>
      <c r="AB33" s="135"/>
      <c r="AC33" s="135"/>
      <c r="AD33" s="135"/>
      <c r="AE33" s="136"/>
      <c r="AF33" s="136"/>
      <c r="AG33" s="136"/>
      <c r="AH33" s="136"/>
      <c r="AI33" s="141"/>
      <c r="AJ33" s="90"/>
      <c r="AK33" s="90"/>
    </row>
    <row r="34" spans="1:37" s="52" customFormat="1" ht="32.4" customHeight="1" x14ac:dyDescent="0.3">
      <c r="A34" s="14">
        <v>18</v>
      </c>
      <c r="B34" s="35" t="s">
        <v>60</v>
      </c>
      <c r="C34" s="143"/>
      <c r="D34" s="121">
        <v>2</v>
      </c>
      <c r="E34" s="121"/>
      <c r="F34" s="131"/>
      <c r="G34" s="131"/>
      <c r="H34" s="131"/>
      <c r="I34" s="131"/>
      <c r="J34" s="131"/>
      <c r="K34" s="132"/>
      <c r="L34" s="132">
        <v>20</v>
      </c>
      <c r="M34" s="132"/>
      <c r="N34" s="132"/>
      <c r="O34" s="132">
        <v>3</v>
      </c>
      <c r="P34" s="133"/>
      <c r="Q34" s="133"/>
      <c r="R34" s="133"/>
      <c r="S34" s="133"/>
      <c r="T34" s="133"/>
      <c r="U34" s="134"/>
      <c r="V34" s="134"/>
      <c r="W34" s="134"/>
      <c r="X34" s="134"/>
      <c r="Y34" s="134"/>
      <c r="Z34" s="135"/>
      <c r="AA34" s="135"/>
      <c r="AB34" s="135"/>
      <c r="AC34" s="135"/>
      <c r="AD34" s="135"/>
      <c r="AE34" s="136"/>
      <c r="AF34" s="136"/>
      <c r="AG34" s="136"/>
      <c r="AH34" s="136"/>
      <c r="AI34" s="141"/>
      <c r="AJ34" s="89">
        <f>SUM(F34:I34,K34:N34,P34:S34,U34:X34,Z34:AC34,AE34:AH34,F35:I35,K35:N35,P35:S35,U35:X35,Z35:AC35,AE35:AH35)</f>
        <v>20</v>
      </c>
      <c r="AK34" s="89">
        <f>SUM(J34,O34,T34,Y34,AD34,AI34,J35,O35,T35,Y35,AD35,AI35)</f>
        <v>3</v>
      </c>
    </row>
    <row r="35" spans="1:37" s="52" customFormat="1" ht="32.4" customHeight="1" x14ac:dyDescent="0.3">
      <c r="A35" s="14">
        <v>19</v>
      </c>
      <c r="B35" s="35" t="s">
        <v>43</v>
      </c>
      <c r="C35" s="143"/>
      <c r="D35" s="121"/>
      <c r="E35" s="121"/>
      <c r="F35" s="131"/>
      <c r="G35" s="131"/>
      <c r="H35" s="131"/>
      <c r="I35" s="131"/>
      <c r="J35" s="131"/>
      <c r="K35" s="132"/>
      <c r="L35" s="132"/>
      <c r="M35" s="132"/>
      <c r="N35" s="132"/>
      <c r="O35" s="132"/>
      <c r="P35" s="133"/>
      <c r="Q35" s="133"/>
      <c r="R35" s="133"/>
      <c r="S35" s="133"/>
      <c r="T35" s="133"/>
      <c r="U35" s="134"/>
      <c r="V35" s="134"/>
      <c r="W35" s="134"/>
      <c r="X35" s="134"/>
      <c r="Y35" s="134"/>
      <c r="Z35" s="135"/>
      <c r="AA35" s="135"/>
      <c r="AB35" s="135"/>
      <c r="AC35" s="135"/>
      <c r="AD35" s="135"/>
      <c r="AE35" s="136"/>
      <c r="AF35" s="136"/>
      <c r="AG35" s="136"/>
      <c r="AH35" s="136"/>
      <c r="AI35" s="141"/>
      <c r="AJ35" s="90"/>
      <c r="AK35" s="90"/>
    </row>
    <row r="36" spans="1:37" s="55" customFormat="1" ht="22.5" customHeight="1" x14ac:dyDescent="0.3">
      <c r="A36" s="142" t="s">
        <v>30</v>
      </c>
      <c r="B36" s="142"/>
      <c r="C36" s="21"/>
      <c r="D36" s="21"/>
      <c r="E36" s="21"/>
      <c r="F36" s="21">
        <f t="shared" ref="F36:AI36" si="4">SUM(F31:F35)</f>
        <v>0</v>
      </c>
      <c r="G36" s="21">
        <f t="shared" si="4"/>
        <v>10</v>
      </c>
      <c r="H36" s="21">
        <f t="shared" si="4"/>
        <v>0</v>
      </c>
      <c r="I36" s="21">
        <f t="shared" si="4"/>
        <v>0</v>
      </c>
      <c r="J36" s="21">
        <f t="shared" si="4"/>
        <v>2</v>
      </c>
      <c r="K36" s="21">
        <f t="shared" si="4"/>
        <v>0</v>
      </c>
      <c r="L36" s="21">
        <f t="shared" si="4"/>
        <v>20</v>
      </c>
      <c r="M36" s="21">
        <f t="shared" si="4"/>
        <v>0</v>
      </c>
      <c r="N36" s="21">
        <f t="shared" si="4"/>
        <v>0</v>
      </c>
      <c r="O36" s="21">
        <f t="shared" si="4"/>
        <v>3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20</v>
      </c>
      <c r="AB36" s="21">
        <f t="shared" si="4"/>
        <v>0</v>
      </c>
      <c r="AC36" s="21">
        <f t="shared" si="4"/>
        <v>0</v>
      </c>
      <c r="AD36" s="21">
        <f t="shared" si="4"/>
        <v>3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82">
        <f t="shared" si="0"/>
        <v>50</v>
      </c>
      <c r="AK36" s="82">
        <f t="shared" si="1"/>
        <v>8</v>
      </c>
    </row>
    <row r="37" spans="1:37" s="52" customFormat="1" ht="22.5" customHeight="1" x14ac:dyDescent="0.3">
      <c r="A37" s="111" t="s">
        <v>44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</row>
    <row r="38" spans="1:37" s="56" customFormat="1" ht="22.5" customHeight="1" x14ac:dyDescent="0.3">
      <c r="A38" s="14">
        <v>20</v>
      </c>
      <c r="B38" s="35" t="s">
        <v>49</v>
      </c>
      <c r="C38" s="121"/>
      <c r="D38" s="121">
        <v>3</v>
      </c>
      <c r="E38" s="121"/>
      <c r="F38" s="131"/>
      <c r="G38" s="131"/>
      <c r="H38" s="131"/>
      <c r="I38" s="131"/>
      <c r="J38" s="131"/>
      <c r="K38" s="132"/>
      <c r="L38" s="132"/>
      <c r="M38" s="132"/>
      <c r="N38" s="132"/>
      <c r="O38" s="132"/>
      <c r="P38" s="133">
        <v>15</v>
      </c>
      <c r="Q38" s="133"/>
      <c r="R38" s="133"/>
      <c r="S38" s="133"/>
      <c r="T38" s="133">
        <v>3</v>
      </c>
      <c r="U38" s="134"/>
      <c r="V38" s="134"/>
      <c r="W38" s="134"/>
      <c r="X38" s="134"/>
      <c r="Y38" s="134"/>
      <c r="Z38" s="135"/>
      <c r="AA38" s="135"/>
      <c r="AB38" s="135"/>
      <c r="AC38" s="135"/>
      <c r="AD38" s="135"/>
      <c r="AE38" s="136"/>
      <c r="AF38" s="136"/>
      <c r="AG38" s="136"/>
      <c r="AH38" s="136"/>
      <c r="AI38" s="141"/>
      <c r="AJ38" s="89">
        <f>SUM(F38:I38,K38:N38,P38:S38,U38:X38,Z38:AC38,AE38:AH38,F39:I39,K39:N39,P39:S39,U39:X39,Z39:AC39,AE39:AH39)</f>
        <v>15</v>
      </c>
      <c r="AK38" s="89">
        <f>SUM(J38,O38,T38,Y38,AD38,AI38,J39,O39,T39,Y39,AD39,AI39)</f>
        <v>3</v>
      </c>
    </row>
    <row r="39" spans="1:37" s="56" customFormat="1" ht="22.5" customHeight="1" x14ac:dyDescent="0.3">
      <c r="A39" s="14">
        <v>21</v>
      </c>
      <c r="B39" s="35" t="s">
        <v>50</v>
      </c>
      <c r="C39" s="121"/>
      <c r="D39" s="121"/>
      <c r="E39" s="121"/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3"/>
      <c r="Q39" s="133"/>
      <c r="R39" s="133"/>
      <c r="S39" s="133"/>
      <c r="T39" s="133"/>
      <c r="U39" s="134"/>
      <c r="V39" s="134"/>
      <c r="W39" s="134"/>
      <c r="X39" s="134"/>
      <c r="Y39" s="134"/>
      <c r="Z39" s="135"/>
      <c r="AA39" s="135"/>
      <c r="AB39" s="135"/>
      <c r="AC39" s="135"/>
      <c r="AD39" s="135"/>
      <c r="AE39" s="136"/>
      <c r="AF39" s="136"/>
      <c r="AG39" s="136"/>
      <c r="AH39" s="136"/>
      <c r="AI39" s="141"/>
      <c r="AJ39" s="90"/>
      <c r="AK39" s="90"/>
    </row>
    <row r="40" spans="1:37" s="52" customFormat="1" ht="32.4" customHeight="1" x14ac:dyDescent="0.3">
      <c r="A40" s="103">
        <v>22</v>
      </c>
      <c r="B40" s="35" t="s">
        <v>45</v>
      </c>
      <c r="C40" s="121"/>
      <c r="D40" s="121" t="s">
        <v>78</v>
      </c>
      <c r="E40" s="121"/>
      <c r="F40" s="131"/>
      <c r="G40" s="131"/>
      <c r="H40" s="131"/>
      <c r="I40" s="131"/>
      <c r="J40" s="131"/>
      <c r="K40" s="132"/>
      <c r="L40" s="132"/>
      <c r="M40" s="132"/>
      <c r="N40" s="132"/>
      <c r="O40" s="132"/>
      <c r="P40" s="133"/>
      <c r="Q40" s="133"/>
      <c r="R40" s="133"/>
      <c r="S40" s="133"/>
      <c r="T40" s="133"/>
      <c r="U40" s="134"/>
      <c r="V40" s="134"/>
      <c r="W40" s="134"/>
      <c r="X40" s="134"/>
      <c r="Y40" s="134"/>
      <c r="Z40" s="135"/>
      <c r="AA40" s="135"/>
      <c r="AB40" s="135">
        <v>20</v>
      </c>
      <c r="AC40" s="135"/>
      <c r="AD40" s="135">
        <v>3</v>
      </c>
      <c r="AE40" s="136"/>
      <c r="AF40" s="136">
        <v>15</v>
      </c>
      <c r="AG40" s="136"/>
      <c r="AH40" s="136"/>
      <c r="AI40" s="141">
        <v>4</v>
      </c>
      <c r="AJ40" s="89">
        <f t="shared" ref="AJ40" si="5">SUM(F40:I40,K40:N40,P40:S40,U40:X40,Z40:AC40,AE40:AH40,F41:I41,K41:N41,P41:S41,U41:X41,Z41:AC41,AE41:AH41)</f>
        <v>35</v>
      </c>
      <c r="AK40" s="89">
        <f t="shared" ref="AK40" si="6">SUM(J40,O40,T40,Y40,AD40,AI40,J41,O41,T41,Y41,AD41,AI41)</f>
        <v>7</v>
      </c>
    </row>
    <row r="41" spans="1:37" s="52" customFormat="1" ht="32.4" customHeight="1" x14ac:dyDescent="0.3">
      <c r="A41" s="104"/>
      <c r="B41" s="35" t="s">
        <v>46</v>
      </c>
      <c r="C41" s="121"/>
      <c r="D41" s="121"/>
      <c r="E41" s="121"/>
      <c r="F41" s="131"/>
      <c r="G41" s="131"/>
      <c r="H41" s="131"/>
      <c r="I41" s="131"/>
      <c r="J41" s="131"/>
      <c r="K41" s="132"/>
      <c r="L41" s="132"/>
      <c r="M41" s="132"/>
      <c r="N41" s="132"/>
      <c r="O41" s="132"/>
      <c r="P41" s="133"/>
      <c r="Q41" s="133"/>
      <c r="R41" s="133"/>
      <c r="S41" s="133"/>
      <c r="T41" s="133"/>
      <c r="U41" s="134"/>
      <c r="V41" s="134"/>
      <c r="W41" s="134"/>
      <c r="X41" s="134"/>
      <c r="Y41" s="134"/>
      <c r="Z41" s="135"/>
      <c r="AA41" s="135"/>
      <c r="AB41" s="135"/>
      <c r="AC41" s="135"/>
      <c r="AD41" s="135"/>
      <c r="AE41" s="136"/>
      <c r="AF41" s="136"/>
      <c r="AG41" s="136"/>
      <c r="AH41" s="136"/>
      <c r="AI41" s="141"/>
      <c r="AJ41" s="90"/>
      <c r="AK41" s="90"/>
    </row>
    <row r="42" spans="1:37" s="52" customFormat="1" ht="32.4" customHeight="1" x14ac:dyDescent="0.3">
      <c r="A42" s="103">
        <v>23</v>
      </c>
      <c r="B42" s="36" t="s">
        <v>47</v>
      </c>
      <c r="C42" s="121"/>
      <c r="D42" s="121">
        <v>3.4</v>
      </c>
      <c r="E42" s="121"/>
      <c r="F42" s="131"/>
      <c r="G42" s="131"/>
      <c r="H42" s="131"/>
      <c r="I42" s="131"/>
      <c r="J42" s="131"/>
      <c r="K42" s="132"/>
      <c r="L42" s="132"/>
      <c r="M42" s="132"/>
      <c r="N42" s="132"/>
      <c r="O42" s="132"/>
      <c r="P42" s="133"/>
      <c r="Q42" s="133"/>
      <c r="R42" s="133">
        <v>20</v>
      </c>
      <c r="S42" s="133"/>
      <c r="T42" s="133">
        <v>3</v>
      </c>
      <c r="U42" s="134"/>
      <c r="V42" s="134">
        <v>15</v>
      </c>
      <c r="W42" s="134"/>
      <c r="X42" s="134"/>
      <c r="Y42" s="134">
        <v>4</v>
      </c>
      <c r="Z42" s="135"/>
      <c r="AA42" s="135"/>
      <c r="AB42" s="135"/>
      <c r="AC42" s="135"/>
      <c r="AD42" s="135"/>
      <c r="AE42" s="136"/>
      <c r="AF42" s="136"/>
      <c r="AG42" s="136"/>
      <c r="AH42" s="136"/>
      <c r="AI42" s="141"/>
      <c r="AJ42" s="89">
        <f t="shared" ref="AJ42" si="7">SUM(F42:I42,K42:N42,P42:S42,U42:X42,Z42:AC42,AE42:AH42,F43:I43,K43:N43,P43:S43,U43:X43,Z43:AC43,AE43:AH43)</f>
        <v>35</v>
      </c>
      <c r="AK42" s="89">
        <f t="shared" ref="AK42" si="8">SUM(J42,O42,T42,Y42,AD42,AI42,J43,O43,T43,Y43,AD43,AI43)</f>
        <v>7</v>
      </c>
    </row>
    <row r="43" spans="1:37" s="52" customFormat="1" ht="32.4" customHeight="1" x14ac:dyDescent="0.3">
      <c r="A43" s="104"/>
      <c r="B43" s="36" t="s">
        <v>48</v>
      </c>
      <c r="C43" s="121"/>
      <c r="D43" s="121"/>
      <c r="E43" s="121"/>
      <c r="F43" s="131"/>
      <c r="G43" s="131"/>
      <c r="H43" s="131"/>
      <c r="I43" s="131"/>
      <c r="J43" s="131"/>
      <c r="K43" s="132"/>
      <c r="L43" s="132"/>
      <c r="M43" s="132"/>
      <c r="N43" s="132"/>
      <c r="O43" s="132"/>
      <c r="P43" s="133"/>
      <c r="Q43" s="133"/>
      <c r="R43" s="133"/>
      <c r="S43" s="133"/>
      <c r="T43" s="133"/>
      <c r="U43" s="134"/>
      <c r="V43" s="134"/>
      <c r="W43" s="134"/>
      <c r="X43" s="134"/>
      <c r="Y43" s="134"/>
      <c r="Z43" s="135"/>
      <c r="AA43" s="135"/>
      <c r="AB43" s="135"/>
      <c r="AC43" s="135"/>
      <c r="AD43" s="135"/>
      <c r="AE43" s="136"/>
      <c r="AF43" s="136"/>
      <c r="AG43" s="136"/>
      <c r="AH43" s="136"/>
      <c r="AI43" s="141"/>
      <c r="AJ43" s="90"/>
      <c r="AK43" s="90"/>
    </row>
    <row r="44" spans="1:37" s="52" customFormat="1" ht="32.4" customHeight="1" x14ac:dyDescent="0.3">
      <c r="A44" s="103">
        <v>24</v>
      </c>
      <c r="B44" s="35" t="s">
        <v>51</v>
      </c>
      <c r="C44" s="121"/>
      <c r="D44" s="121">
        <v>6</v>
      </c>
      <c r="E44" s="121"/>
      <c r="F44" s="131"/>
      <c r="G44" s="131"/>
      <c r="H44" s="131"/>
      <c r="I44" s="131"/>
      <c r="J44" s="131"/>
      <c r="K44" s="132"/>
      <c r="L44" s="132"/>
      <c r="M44" s="132"/>
      <c r="N44" s="132"/>
      <c r="O44" s="132"/>
      <c r="P44" s="133"/>
      <c r="Q44" s="133"/>
      <c r="R44" s="133"/>
      <c r="S44" s="133"/>
      <c r="T44" s="133"/>
      <c r="U44" s="134"/>
      <c r="V44" s="134"/>
      <c r="W44" s="134"/>
      <c r="X44" s="134"/>
      <c r="Y44" s="134"/>
      <c r="Z44" s="135"/>
      <c r="AA44" s="135"/>
      <c r="AB44" s="135"/>
      <c r="AC44" s="135"/>
      <c r="AD44" s="135"/>
      <c r="AE44" s="136"/>
      <c r="AF44" s="136">
        <v>20</v>
      </c>
      <c r="AG44" s="136"/>
      <c r="AH44" s="136"/>
      <c r="AI44" s="141">
        <v>5</v>
      </c>
      <c r="AJ44" s="89">
        <f t="shared" ref="AJ44" si="9">SUM(F44:I44,K44:N44,P44:S44,U44:X44,Z44:AC44,AE44:AH44,F45:I45,K45:N45,P45:S45,U45:X45,Z45:AC45,AE45:AH45)</f>
        <v>20</v>
      </c>
      <c r="AK44" s="89">
        <f t="shared" ref="AK44" si="10">SUM(J44,O44,T44,Y44,AD44,AI44,J45,O45,T45,Y45,AD45,AI45)</f>
        <v>5</v>
      </c>
    </row>
    <row r="45" spans="1:37" s="52" customFormat="1" ht="32.4" customHeight="1" x14ac:dyDescent="0.3">
      <c r="A45" s="104"/>
      <c r="B45" s="35" t="s">
        <v>52</v>
      </c>
      <c r="C45" s="121"/>
      <c r="D45" s="121"/>
      <c r="E45" s="121"/>
      <c r="F45" s="131"/>
      <c r="G45" s="131"/>
      <c r="H45" s="131"/>
      <c r="I45" s="131"/>
      <c r="J45" s="131"/>
      <c r="K45" s="132"/>
      <c r="L45" s="132"/>
      <c r="M45" s="132"/>
      <c r="N45" s="132"/>
      <c r="O45" s="132"/>
      <c r="P45" s="133"/>
      <c r="Q45" s="133"/>
      <c r="R45" s="133"/>
      <c r="S45" s="133"/>
      <c r="T45" s="133"/>
      <c r="U45" s="134"/>
      <c r="V45" s="134"/>
      <c r="W45" s="134"/>
      <c r="X45" s="134"/>
      <c r="Y45" s="134"/>
      <c r="Z45" s="135"/>
      <c r="AA45" s="135"/>
      <c r="AB45" s="135"/>
      <c r="AC45" s="135"/>
      <c r="AD45" s="135"/>
      <c r="AE45" s="136"/>
      <c r="AF45" s="136"/>
      <c r="AG45" s="136"/>
      <c r="AH45" s="136"/>
      <c r="AI45" s="141"/>
      <c r="AJ45" s="90"/>
      <c r="AK45" s="90"/>
    </row>
    <row r="46" spans="1:37" s="52" customFormat="1" ht="32.4" customHeight="1" x14ac:dyDescent="0.3">
      <c r="A46" s="103">
        <v>25</v>
      </c>
      <c r="B46" s="35" t="s">
        <v>53</v>
      </c>
      <c r="C46" s="121"/>
      <c r="D46" s="121">
        <v>5</v>
      </c>
      <c r="E46" s="121"/>
      <c r="F46" s="131"/>
      <c r="G46" s="131"/>
      <c r="H46" s="131"/>
      <c r="I46" s="131"/>
      <c r="J46" s="131"/>
      <c r="K46" s="132"/>
      <c r="L46" s="132"/>
      <c r="M46" s="132"/>
      <c r="N46" s="132"/>
      <c r="O46" s="132"/>
      <c r="P46" s="133"/>
      <c r="Q46" s="133"/>
      <c r="R46" s="133"/>
      <c r="S46" s="133"/>
      <c r="T46" s="133"/>
      <c r="U46" s="134"/>
      <c r="V46" s="134"/>
      <c r="W46" s="134"/>
      <c r="X46" s="134"/>
      <c r="Y46" s="134"/>
      <c r="Z46" s="135"/>
      <c r="AA46" s="135">
        <v>20</v>
      </c>
      <c r="AB46" s="135"/>
      <c r="AC46" s="135"/>
      <c r="AD46" s="135">
        <v>5</v>
      </c>
      <c r="AE46" s="136"/>
      <c r="AF46" s="136"/>
      <c r="AG46" s="136"/>
      <c r="AH46" s="136"/>
      <c r="AI46" s="141"/>
      <c r="AJ46" s="89">
        <f t="shared" ref="AJ46" si="11">SUM(F46:I46,K46:N46,P46:S46,U46:X46,Z46:AC46,AE46:AH46,F47:I47,K47:N47,P47:S47,U47:X47,Z47:AC47,AE47:AH47)</f>
        <v>20</v>
      </c>
      <c r="AK46" s="89">
        <f t="shared" ref="AK46" si="12">SUM(J46,O46,T46,Y46,AD46,AI46,J47,O47,T47,Y47,AD47,AI47)</f>
        <v>5</v>
      </c>
    </row>
    <row r="47" spans="1:37" s="52" customFormat="1" ht="32.4" customHeight="1" x14ac:dyDescent="0.3">
      <c r="A47" s="104"/>
      <c r="B47" s="35" t="s">
        <v>54</v>
      </c>
      <c r="C47" s="121"/>
      <c r="D47" s="144"/>
      <c r="E47" s="144"/>
      <c r="F47" s="105"/>
      <c r="G47" s="105"/>
      <c r="H47" s="105"/>
      <c r="I47" s="105"/>
      <c r="J47" s="105"/>
      <c r="K47" s="99"/>
      <c r="L47" s="99"/>
      <c r="M47" s="99"/>
      <c r="N47" s="99"/>
      <c r="O47" s="99"/>
      <c r="P47" s="95"/>
      <c r="Q47" s="95"/>
      <c r="R47" s="95"/>
      <c r="S47" s="95"/>
      <c r="T47" s="95"/>
      <c r="U47" s="97"/>
      <c r="V47" s="97"/>
      <c r="W47" s="97"/>
      <c r="X47" s="97"/>
      <c r="Y47" s="97"/>
      <c r="Z47" s="93"/>
      <c r="AA47" s="93"/>
      <c r="AB47" s="93"/>
      <c r="AC47" s="93"/>
      <c r="AD47" s="93"/>
      <c r="AE47" s="91"/>
      <c r="AF47" s="91"/>
      <c r="AG47" s="91"/>
      <c r="AH47" s="91"/>
      <c r="AI47" s="145"/>
      <c r="AJ47" s="90"/>
      <c r="AK47" s="90"/>
    </row>
    <row r="48" spans="1:37" s="52" customFormat="1" ht="22.5" customHeight="1" x14ac:dyDescent="0.3">
      <c r="A48" s="114" t="s">
        <v>30</v>
      </c>
      <c r="B48" s="115"/>
      <c r="C48" s="78"/>
      <c r="D48" s="79"/>
      <c r="E48" s="79"/>
      <c r="F48" s="80">
        <f>SUM(F38:F47)</f>
        <v>0</v>
      </c>
      <c r="G48" s="80">
        <f t="shared" ref="G48:AI48" si="13">SUM(G38:G47)</f>
        <v>0</v>
      </c>
      <c r="H48" s="80">
        <f t="shared" si="13"/>
        <v>0</v>
      </c>
      <c r="I48" s="80">
        <f t="shared" si="13"/>
        <v>0</v>
      </c>
      <c r="J48" s="80">
        <f t="shared" si="13"/>
        <v>0</v>
      </c>
      <c r="K48" s="80">
        <f t="shared" si="13"/>
        <v>0</v>
      </c>
      <c r="L48" s="80">
        <f t="shared" si="13"/>
        <v>0</v>
      </c>
      <c r="M48" s="80">
        <f t="shared" si="13"/>
        <v>0</v>
      </c>
      <c r="N48" s="80">
        <f t="shared" si="13"/>
        <v>0</v>
      </c>
      <c r="O48" s="80">
        <f t="shared" si="13"/>
        <v>0</v>
      </c>
      <c r="P48" s="80">
        <f t="shared" si="13"/>
        <v>15</v>
      </c>
      <c r="Q48" s="80">
        <f t="shared" si="13"/>
        <v>0</v>
      </c>
      <c r="R48" s="80">
        <f t="shared" si="13"/>
        <v>20</v>
      </c>
      <c r="S48" s="80">
        <f t="shared" si="13"/>
        <v>0</v>
      </c>
      <c r="T48" s="80">
        <f t="shared" si="13"/>
        <v>6</v>
      </c>
      <c r="U48" s="80">
        <f t="shared" si="13"/>
        <v>0</v>
      </c>
      <c r="V48" s="80">
        <f t="shared" si="13"/>
        <v>15</v>
      </c>
      <c r="W48" s="80">
        <f t="shared" si="13"/>
        <v>0</v>
      </c>
      <c r="X48" s="80">
        <f t="shared" si="13"/>
        <v>0</v>
      </c>
      <c r="Y48" s="80">
        <f t="shared" si="13"/>
        <v>4</v>
      </c>
      <c r="Z48" s="80">
        <f t="shared" si="13"/>
        <v>0</v>
      </c>
      <c r="AA48" s="80">
        <f t="shared" si="13"/>
        <v>20</v>
      </c>
      <c r="AB48" s="80">
        <f t="shared" si="13"/>
        <v>20</v>
      </c>
      <c r="AC48" s="80">
        <f t="shared" si="13"/>
        <v>0</v>
      </c>
      <c r="AD48" s="80">
        <f t="shared" si="13"/>
        <v>8</v>
      </c>
      <c r="AE48" s="80">
        <f t="shared" si="13"/>
        <v>0</v>
      </c>
      <c r="AF48" s="80">
        <f t="shared" si="13"/>
        <v>35</v>
      </c>
      <c r="AG48" s="80">
        <f t="shared" si="13"/>
        <v>0</v>
      </c>
      <c r="AH48" s="80">
        <f t="shared" si="13"/>
        <v>0</v>
      </c>
      <c r="AI48" s="80">
        <f t="shared" si="13"/>
        <v>9</v>
      </c>
      <c r="AJ48" s="82">
        <f t="shared" si="0"/>
        <v>125</v>
      </c>
      <c r="AK48" s="82">
        <f t="shared" si="1"/>
        <v>27</v>
      </c>
    </row>
    <row r="49" spans="1:37" s="52" customFormat="1" ht="22.5" customHeight="1" x14ac:dyDescent="0.3">
      <c r="A49" s="111" t="s">
        <v>55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</row>
    <row r="50" spans="1:37" s="52" customFormat="1" ht="22.5" customHeight="1" x14ac:dyDescent="0.3">
      <c r="A50" s="14">
        <v>26</v>
      </c>
      <c r="B50" s="35" t="s">
        <v>68</v>
      </c>
      <c r="C50" s="6"/>
      <c r="D50" s="6"/>
      <c r="E50" s="6" t="s">
        <v>56</v>
      </c>
      <c r="F50" s="15"/>
      <c r="G50" s="15"/>
      <c r="H50" s="15"/>
      <c r="I50" s="15"/>
      <c r="J50" s="15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8"/>
      <c r="V50" s="18"/>
      <c r="W50" s="18"/>
      <c r="X50" s="18">
        <v>15</v>
      </c>
      <c r="Y50" s="18">
        <v>4</v>
      </c>
      <c r="Z50" s="19"/>
      <c r="AA50" s="19"/>
      <c r="AB50" s="19"/>
      <c r="AC50" s="19">
        <v>15</v>
      </c>
      <c r="AD50" s="19">
        <v>3</v>
      </c>
      <c r="AE50" s="20"/>
      <c r="AF50" s="20"/>
      <c r="AG50" s="20"/>
      <c r="AH50" s="20">
        <v>30</v>
      </c>
      <c r="AI50" s="67">
        <v>7</v>
      </c>
      <c r="AJ50" s="70">
        <f t="shared" si="0"/>
        <v>60</v>
      </c>
      <c r="AK50" s="70">
        <f t="shared" si="1"/>
        <v>14</v>
      </c>
    </row>
    <row r="51" spans="1:37" s="52" customFormat="1" ht="22.5" customHeight="1" x14ac:dyDescent="0.3">
      <c r="A51" s="14">
        <v>27</v>
      </c>
      <c r="B51" s="35" t="s">
        <v>62</v>
      </c>
      <c r="C51" s="6"/>
      <c r="D51" s="6">
        <v>2</v>
      </c>
      <c r="E51" s="6"/>
      <c r="F51" s="15"/>
      <c r="G51" s="15"/>
      <c r="H51" s="15"/>
      <c r="I51" s="15"/>
      <c r="J51" s="15"/>
      <c r="K51" s="16">
        <v>10</v>
      </c>
      <c r="L51" s="16"/>
      <c r="M51" s="16"/>
      <c r="N51" s="16"/>
      <c r="O51" s="16">
        <v>2</v>
      </c>
      <c r="P51" s="17"/>
      <c r="Q51" s="17"/>
      <c r="R51" s="17"/>
      <c r="S51" s="17"/>
      <c r="T51" s="17"/>
      <c r="U51" s="18"/>
      <c r="V51" s="18"/>
      <c r="W51" s="18"/>
      <c r="X51" s="18"/>
      <c r="Y51" s="18"/>
      <c r="Z51" s="19"/>
      <c r="AA51" s="19"/>
      <c r="AB51" s="19"/>
      <c r="AC51" s="19"/>
      <c r="AD51" s="19"/>
      <c r="AE51" s="20"/>
      <c r="AF51" s="20"/>
      <c r="AG51" s="20"/>
      <c r="AH51" s="20"/>
      <c r="AI51" s="67"/>
      <c r="AJ51" s="70">
        <f t="shared" ref="AJ51:AJ52" si="14">SUM(F51:I51,K51:N51,P51:S51,U51:X51,Z51:AC51,AE51:AH51)</f>
        <v>10</v>
      </c>
      <c r="AK51" s="70">
        <f t="shared" ref="AK51:AK52" si="15">SUM(J51,O51,T51,Y51,AD51,AI51)</f>
        <v>2</v>
      </c>
    </row>
    <row r="52" spans="1:37" s="52" customFormat="1" ht="22.5" customHeight="1" x14ac:dyDescent="0.3">
      <c r="A52" s="14">
        <v>28</v>
      </c>
      <c r="B52" s="37" t="s">
        <v>69</v>
      </c>
      <c r="C52" s="26"/>
      <c r="D52" s="26"/>
      <c r="E52" s="26">
        <v>5</v>
      </c>
      <c r="F52" s="27"/>
      <c r="G52" s="27"/>
      <c r="H52" s="27"/>
      <c r="I52" s="27"/>
      <c r="J52" s="27"/>
      <c r="K52" s="28"/>
      <c r="L52" s="28"/>
      <c r="M52" s="28"/>
      <c r="N52" s="28"/>
      <c r="O52" s="28"/>
      <c r="P52" s="29"/>
      <c r="Q52" s="29"/>
      <c r="R52" s="29"/>
      <c r="S52" s="29"/>
      <c r="T52" s="29"/>
      <c r="U52" s="30"/>
      <c r="V52" s="30"/>
      <c r="W52" s="30"/>
      <c r="X52" s="30"/>
      <c r="Y52" s="30"/>
      <c r="Z52" s="31"/>
      <c r="AA52" s="31"/>
      <c r="AB52" s="31"/>
      <c r="AC52" s="31"/>
      <c r="AD52" s="31">
        <v>2</v>
      </c>
      <c r="AE52" s="32"/>
      <c r="AF52" s="32"/>
      <c r="AG52" s="32"/>
      <c r="AH52" s="32"/>
      <c r="AI52" s="69"/>
      <c r="AJ52" s="70">
        <f t="shared" si="14"/>
        <v>0</v>
      </c>
      <c r="AK52" s="70">
        <f t="shared" si="15"/>
        <v>2</v>
      </c>
    </row>
    <row r="53" spans="1:37" s="55" customFormat="1" ht="22.5" customHeight="1" x14ac:dyDescent="0.3">
      <c r="A53" s="142" t="s">
        <v>30</v>
      </c>
      <c r="B53" s="142"/>
      <c r="C53" s="21"/>
      <c r="D53" s="21"/>
      <c r="E53" s="21"/>
      <c r="F53" s="21">
        <f>SUM(F50:F52)</f>
        <v>0</v>
      </c>
      <c r="G53" s="21">
        <f t="shared" ref="G53:AI53" si="16">SUM(G50:G52)</f>
        <v>0</v>
      </c>
      <c r="H53" s="21">
        <f t="shared" si="16"/>
        <v>0</v>
      </c>
      <c r="I53" s="21">
        <f t="shared" si="16"/>
        <v>0</v>
      </c>
      <c r="J53" s="21">
        <f t="shared" si="16"/>
        <v>0</v>
      </c>
      <c r="K53" s="21">
        <f t="shared" si="16"/>
        <v>10</v>
      </c>
      <c r="L53" s="21">
        <f t="shared" si="16"/>
        <v>0</v>
      </c>
      <c r="M53" s="21">
        <f t="shared" si="16"/>
        <v>0</v>
      </c>
      <c r="N53" s="21">
        <f t="shared" si="16"/>
        <v>0</v>
      </c>
      <c r="O53" s="21">
        <f t="shared" si="16"/>
        <v>2</v>
      </c>
      <c r="P53" s="21">
        <f t="shared" si="16"/>
        <v>0</v>
      </c>
      <c r="Q53" s="21">
        <f t="shared" si="16"/>
        <v>0</v>
      </c>
      <c r="R53" s="21">
        <f t="shared" si="16"/>
        <v>0</v>
      </c>
      <c r="S53" s="21">
        <f t="shared" si="16"/>
        <v>0</v>
      </c>
      <c r="T53" s="21">
        <f t="shared" si="16"/>
        <v>0</v>
      </c>
      <c r="U53" s="21">
        <f t="shared" si="16"/>
        <v>0</v>
      </c>
      <c r="V53" s="21">
        <f t="shared" si="16"/>
        <v>0</v>
      </c>
      <c r="W53" s="21">
        <f t="shared" si="16"/>
        <v>0</v>
      </c>
      <c r="X53" s="21">
        <f t="shared" si="16"/>
        <v>15</v>
      </c>
      <c r="Y53" s="21">
        <f t="shared" si="16"/>
        <v>4</v>
      </c>
      <c r="Z53" s="21">
        <f t="shared" si="16"/>
        <v>0</v>
      </c>
      <c r="AA53" s="21">
        <f t="shared" si="16"/>
        <v>0</v>
      </c>
      <c r="AB53" s="21">
        <f t="shared" si="16"/>
        <v>0</v>
      </c>
      <c r="AC53" s="21">
        <f t="shared" si="16"/>
        <v>15</v>
      </c>
      <c r="AD53" s="21">
        <f t="shared" si="16"/>
        <v>5</v>
      </c>
      <c r="AE53" s="21">
        <f t="shared" si="16"/>
        <v>0</v>
      </c>
      <c r="AF53" s="21">
        <f t="shared" si="16"/>
        <v>0</v>
      </c>
      <c r="AG53" s="21">
        <f t="shared" si="16"/>
        <v>0</v>
      </c>
      <c r="AH53" s="21">
        <f t="shared" si="16"/>
        <v>30</v>
      </c>
      <c r="AI53" s="21">
        <f t="shared" si="16"/>
        <v>7</v>
      </c>
      <c r="AJ53" s="82">
        <f t="shared" si="0"/>
        <v>70</v>
      </c>
      <c r="AK53" s="82">
        <f t="shared" si="1"/>
        <v>18</v>
      </c>
    </row>
    <row r="54" spans="1:37" s="52" customFormat="1" ht="22.5" customHeight="1" x14ac:dyDescent="0.3">
      <c r="A54" s="142" t="s">
        <v>57</v>
      </c>
      <c r="B54" s="142"/>
      <c r="C54" s="21"/>
      <c r="D54" s="21"/>
      <c r="E54" s="21"/>
      <c r="F54" s="21">
        <v>0</v>
      </c>
      <c r="G54" s="21">
        <v>25</v>
      </c>
      <c r="H54" s="21">
        <v>140</v>
      </c>
      <c r="I54" s="21">
        <v>0</v>
      </c>
      <c r="J54" s="21">
        <f>J36+J29+J17</f>
        <v>29</v>
      </c>
      <c r="K54" s="21">
        <v>30</v>
      </c>
      <c r="L54" s="21">
        <v>20</v>
      </c>
      <c r="M54" s="21">
        <v>140</v>
      </c>
      <c r="N54" s="21">
        <v>0</v>
      </c>
      <c r="O54" s="21">
        <f>O36+O29+O17+O53</f>
        <v>31</v>
      </c>
      <c r="P54" s="21">
        <v>15</v>
      </c>
      <c r="Q54" s="21">
        <v>30</v>
      </c>
      <c r="R54" s="21">
        <f>R42+R17</f>
        <v>160</v>
      </c>
      <c r="S54" s="21">
        <v>0</v>
      </c>
      <c r="T54" s="21">
        <f>T48+T29+T17</f>
        <v>30</v>
      </c>
      <c r="U54" s="21">
        <f>U48+U29</f>
        <v>15</v>
      </c>
      <c r="V54" s="21">
        <f>V29</f>
        <v>30</v>
      </c>
      <c r="W54" s="21">
        <f>W17</f>
        <v>120</v>
      </c>
      <c r="X54" s="21">
        <f>X53</f>
        <v>15</v>
      </c>
      <c r="Y54" s="21">
        <f>Y53+Y48+Y29+Y17</f>
        <v>30</v>
      </c>
      <c r="Z54" s="21">
        <f>Z29</f>
        <v>30</v>
      </c>
      <c r="AA54" s="21">
        <f>AA32</f>
        <v>20</v>
      </c>
      <c r="AB54" s="21">
        <f>AB48+AB17</f>
        <v>105</v>
      </c>
      <c r="AC54" s="21">
        <f>AC53</f>
        <v>15</v>
      </c>
      <c r="AD54" s="21">
        <f>AD53+AD48+AD36+AD29+AD17</f>
        <v>30</v>
      </c>
      <c r="AE54" s="21">
        <f>AE53</f>
        <v>0</v>
      </c>
      <c r="AF54" s="21">
        <f>AF29</f>
        <v>15</v>
      </c>
      <c r="AG54" s="21">
        <f>AG17</f>
        <v>85</v>
      </c>
      <c r="AH54" s="21">
        <f>AH53</f>
        <v>30</v>
      </c>
      <c r="AI54" s="68">
        <f>AI53+AI48+AI29+AI17</f>
        <v>30</v>
      </c>
      <c r="AJ54" s="82">
        <v>1120</v>
      </c>
      <c r="AK54" s="82">
        <f t="shared" si="1"/>
        <v>180</v>
      </c>
    </row>
    <row r="55" spans="1:37" s="52" customFormat="1" ht="22.5" customHeight="1" x14ac:dyDescent="0.3">
      <c r="A55" s="39"/>
      <c r="B55" s="4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1"/>
      <c r="AK55" s="51"/>
    </row>
    <row r="56" spans="1:37" s="45" customFormat="1" ht="22.5" customHeight="1" x14ac:dyDescent="0.3">
      <c r="A56" s="44"/>
      <c r="B56" s="146" t="s">
        <v>72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49"/>
      <c r="AK56" s="49"/>
    </row>
    <row r="57" spans="1:37" ht="22.5" customHeight="1" x14ac:dyDescent="0.3">
      <c r="A57" s="39"/>
      <c r="B57" s="147" t="s">
        <v>70</v>
      </c>
      <c r="C57" s="147"/>
      <c r="D57" s="147"/>
      <c r="E57" s="147"/>
      <c r="F57" s="147"/>
      <c r="G57" s="147"/>
      <c r="H57" s="147"/>
      <c r="I57" s="147"/>
      <c r="J57" s="147"/>
      <c r="K57" s="147"/>
      <c r="L57" s="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7" ht="22.5" customHeight="1" x14ac:dyDescent="0.3">
      <c r="A58" s="39"/>
      <c r="B58" s="147" t="s">
        <v>71</v>
      </c>
      <c r="C58" s="147"/>
      <c r="D58" s="147"/>
      <c r="E58" s="147"/>
      <c r="F58" s="147"/>
      <c r="G58" s="147"/>
      <c r="H58" s="147"/>
      <c r="I58" s="147"/>
      <c r="J58" s="147"/>
      <c r="K58" s="147"/>
      <c r="L58" s="3"/>
      <c r="M58" s="148"/>
      <c r="N58" s="148"/>
      <c r="O58" s="148"/>
      <c r="P58" s="148"/>
      <c r="Q58" s="148"/>
      <c r="R58" s="148"/>
      <c r="S58" s="148"/>
      <c r="T58" s="148"/>
      <c r="U58" s="148"/>
      <c r="V58" s="3"/>
      <c r="W58" s="3"/>
      <c r="X58" s="3"/>
      <c r="Y58" s="3"/>
      <c r="Z58" s="3"/>
      <c r="AA58" s="3"/>
      <c r="AB58" s="3"/>
      <c r="AC58" s="3"/>
      <c r="AD58" s="149"/>
      <c r="AE58" s="149"/>
      <c r="AF58" s="149"/>
      <c r="AG58" s="149"/>
      <c r="AH58" s="149"/>
      <c r="AI58" s="149"/>
    </row>
    <row r="59" spans="1:37" ht="22.5" customHeight="1" x14ac:dyDescent="0.3">
      <c r="A59" s="39"/>
      <c r="B59" s="46" t="s">
        <v>73</v>
      </c>
      <c r="C59" s="47"/>
      <c r="D59" s="47"/>
      <c r="E59" s="47"/>
      <c r="F59" s="47"/>
      <c r="G59" s="47"/>
      <c r="H59" s="47"/>
      <c r="I59" s="47"/>
      <c r="J59" s="47"/>
      <c r="K59" s="47"/>
      <c r="L59" s="4"/>
      <c r="M59" s="3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7" ht="18" customHeight="1" x14ac:dyDescent="0.3"/>
    <row r="61" spans="1:37" ht="15" customHeight="1" x14ac:dyDescent="0.3"/>
  </sheetData>
  <sheetProtection selectLockedCells="1" selectUnlockedCells="1"/>
  <mergeCells count="351">
    <mergeCell ref="A53:B53"/>
    <mergeCell ref="A54:B54"/>
    <mergeCell ref="B56:AI56"/>
    <mergeCell ref="B57:K57"/>
    <mergeCell ref="B58:K58"/>
    <mergeCell ref="M58:U58"/>
    <mergeCell ref="AD58:AI58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C38:AC39"/>
    <mergeCell ref="AD38:AD39"/>
    <mergeCell ref="AE38:AE39"/>
    <mergeCell ref="AF38:AF39"/>
    <mergeCell ref="AG38:AG39"/>
    <mergeCell ref="AH38:AH39"/>
    <mergeCell ref="AI38:AI39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42:AC43"/>
    <mergeCell ref="AD42:AD43"/>
    <mergeCell ref="AE42:AE43"/>
    <mergeCell ref="AF42:AF43"/>
    <mergeCell ref="AG42:AG43"/>
    <mergeCell ref="AH42:AH43"/>
    <mergeCell ref="AI42:AI43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C34:AC35"/>
    <mergeCell ref="AD34:AD35"/>
    <mergeCell ref="AE34:AE35"/>
    <mergeCell ref="AF34:AF35"/>
    <mergeCell ref="AG34:AG35"/>
    <mergeCell ref="AH34:AH35"/>
    <mergeCell ref="AI34:AI35"/>
    <mergeCell ref="A36:B36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2:AC33"/>
    <mergeCell ref="AD32:AD33"/>
    <mergeCell ref="AE32:AE33"/>
    <mergeCell ref="AF32:AF33"/>
    <mergeCell ref="AG32:AG33"/>
    <mergeCell ref="AH32:AH33"/>
    <mergeCell ref="AI32:AI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D21:D22"/>
    <mergeCell ref="AF21:AF22"/>
    <mergeCell ref="AI21:AI22"/>
    <mergeCell ref="AF27:AF28"/>
    <mergeCell ref="AG27:AG28"/>
    <mergeCell ref="AH27:AH28"/>
    <mergeCell ref="AI27:AI28"/>
    <mergeCell ref="A29:B29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Q32:Q33"/>
    <mergeCell ref="R32:R33"/>
    <mergeCell ref="S32:S33"/>
    <mergeCell ref="A18:AK1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AK8:AK10"/>
    <mergeCell ref="A19:AK19"/>
    <mergeCell ref="A30:AK30"/>
    <mergeCell ref="A37:AK37"/>
    <mergeCell ref="A49:AK49"/>
    <mergeCell ref="A48:B48"/>
    <mergeCell ref="A11:AK11"/>
    <mergeCell ref="C21:C22"/>
    <mergeCell ref="A1:AK1"/>
    <mergeCell ref="A8:A10"/>
    <mergeCell ref="B8:B10"/>
    <mergeCell ref="C8:E9"/>
    <mergeCell ref="F8:O8"/>
    <mergeCell ref="P8:Y8"/>
    <mergeCell ref="Z8:AI8"/>
    <mergeCell ref="F9:J9"/>
    <mergeCell ref="K9:O9"/>
    <mergeCell ref="P9:T9"/>
    <mergeCell ref="U9:Y9"/>
    <mergeCell ref="Z9:AD9"/>
    <mergeCell ref="AE9:AI9"/>
    <mergeCell ref="A7:AK7"/>
    <mergeCell ref="AJ8:AJ10"/>
    <mergeCell ref="A17:B17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AG21:AG22"/>
    <mergeCell ref="AH21:AH22"/>
    <mergeCell ref="AJ21:AJ22"/>
    <mergeCell ref="AK21:AK22"/>
    <mergeCell ref="AJ27:AJ28"/>
    <mergeCell ref="AK27:AK28"/>
    <mergeCell ref="Z21:Z22"/>
    <mergeCell ref="AA21:AA22"/>
    <mergeCell ref="AB21:AB22"/>
    <mergeCell ref="AC21:AC22"/>
    <mergeCell ref="AD21:AD22"/>
    <mergeCell ref="AE21:AE22"/>
    <mergeCell ref="Z27:Z28"/>
    <mergeCell ref="AA27:AA28"/>
    <mergeCell ref="AB27:AB28"/>
    <mergeCell ref="AC27:AC28"/>
    <mergeCell ref="AD27:AD28"/>
    <mergeCell ref="AE27:AE28"/>
    <mergeCell ref="AJ46:AJ47"/>
    <mergeCell ref="AK46:AK47"/>
    <mergeCell ref="AJ40:AJ41"/>
    <mergeCell ref="AK40:AK41"/>
    <mergeCell ref="AJ42:AJ43"/>
    <mergeCell ref="AK42:AK43"/>
    <mergeCell ref="AJ44:AJ45"/>
    <mergeCell ref="AK44:AK45"/>
    <mergeCell ref="AJ32:AJ33"/>
    <mergeCell ref="AK32:AK33"/>
    <mergeCell ref="AJ34:AJ35"/>
    <mergeCell ref="AK34:AK35"/>
    <mergeCell ref="AJ38:AJ39"/>
    <mergeCell ref="AK38:AK39"/>
  </mergeCells>
  <pageMargins left="0.7" right="0.7" top="0.75" bottom="0.75" header="0.3" footer="0.3"/>
  <pageSetup paperSize="9" scale="5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studiów</vt:lpstr>
      <vt:lpstr>'Plan studiów'!Print_Area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mmm</cp:lastModifiedBy>
  <cp:lastPrinted>2021-07-04T09:23:01Z</cp:lastPrinted>
  <dcterms:created xsi:type="dcterms:W3CDTF">2021-04-26T20:51:53Z</dcterms:created>
  <dcterms:modified xsi:type="dcterms:W3CDTF">2021-07-04T09:47:56Z</dcterms:modified>
</cp:coreProperties>
</file>