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gatalubowicka/Desktop/"/>
    </mc:Choice>
  </mc:AlternateContent>
  <xr:revisionPtr revIDLastSave="0" documentId="8_{B9537C8A-ED63-544F-B5B7-55B14AEF1767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Program studiów - siatki" sheetId="1" r:id="rId1"/>
  </sheets>
  <definedNames>
    <definedName name="Excel_BuiltIn_Print_Area">'Program studiów - siatki'!$A$2:$AM$100</definedName>
    <definedName name="_xlnm.Print_Area" localSheetId="0">'Program studiów - siatki'!$A$2:$AK$91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3" i="1" l="1"/>
  <c r="AG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X73" i="1"/>
  <c r="Y73" i="1"/>
  <c r="Z73" i="1"/>
  <c r="AA73" i="1"/>
  <c r="AB73" i="1"/>
  <c r="AC73" i="1"/>
  <c r="AD73" i="1"/>
  <c r="AE73" i="1"/>
  <c r="AF73" i="1"/>
  <c r="AH73" i="1"/>
  <c r="AI73" i="1"/>
  <c r="AK63" i="1"/>
  <c r="AK65" i="1"/>
  <c r="AK64" i="1"/>
  <c r="AK66" i="1"/>
  <c r="AK67" i="1"/>
  <c r="AK68" i="1"/>
  <c r="AK69" i="1"/>
  <c r="AK71" i="1"/>
  <c r="AK72" i="1"/>
  <c r="AK70" i="1"/>
  <c r="F73" i="1"/>
  <c r="AK73" i="1" l="1"/>
  <c r="AK78" i="1"/>
  <c r="AK82" i="1"/>
  <c r="AK81" i="1"/>
  <c r="AK80" i="1"/>
  <c r="AJ80" i="1" s="1"/>
  <c r="AK77" i="1"/>
  <c r="AJ77" i="1" s="1"/>
  <c r="AK75" i="1"/>
  <c r="AJ75" i="1" s="1"/>
  <c r="AJ71" i="1"/>
  <c r="AK76" i="1"/>
  <c r="AJ76" i="1" s="1"/>
  <c r="Y83" i="1"/>
  <c r="AD83" i="1"/>
  <c r="T83" i="1"/>
  <c r="AJ72" i="1"/>
  <c r="R83" i="1"/>
  <c r="V83" i="1"/>
  <c r="AB83" i="1"/>
  <c r="W83" i="1"/>
  <c r="AK10" i="1"/>
  <c r="AJ10" i="1" s="1"/>
  <c r="AK11" i="1"/>
  <c r="AJ11" i="1" s="1"/>
  <c r="AK15" i="1"/>
  <c r="AJ15" i="1" s="1"/>
  <c r="AK19" i="1"/>
  <c r="AJ19" i="1" s="1"/>
  <c r="X23" i="1"/>
  <c r="X52" i="1" s="1"/>
  <c r="AK23" i="1"/>
  <c r="AK24" i="1"/>
  <c r="AJ24" i="1" s="1"/>
  <c r="AK28" i="1"/>
  <c r="AJ28" i="1" s="1"/>
  <c r="AK32" i="1"/>
  <c r="AJ32" i="1" s="1"/>
  <c r="AK33" i="1"/>
  <c r="AJ33" i="1" s="1"/>
  <c r="AK34" i="1"/>
  <c r="AK35" i="1"/>
  <c r="AK36" i="1"/>
  <c r="AJ36" i="1" s="1"/>
  <c r="AK37" i="1"/>
  <c r="AJ37" i="1" s="1"/>
  <c r="AK38" i="1"/>
  <c r="AJ38" i="1" s="1"/>
  <c r="AK39" i="1"/>
  <c r="AK40" i="1"/>
  <c r="AK41" i="1"/>
  <c r="AJ41" i="1" s="1"/>
  <c r="AK42" i="1"/>
  <c r="AJ42" i="1" s="1"/>
  <c r="AK43" i="1"/>
  <c r="AJ43" i="1" s="1"/>
  <c r="AK44" i="1"/>
  <c r="AJ44" i="1" s="1"/>
  <c r="AK45" i="1"/>
  <c r="AJ45" i="1" s="1"/>
  <c r="AK50" i="1"/>
  <c r="AJ50" i="1" s="1"/>
  <c r="AK51" i="1"/>
  <c r="F52" i="1"/>
  <c r="F86" i="1" s="1"/>
  <c r="G52" i="1"/>
  <c r="G86" i="1" s="1"/>
  <c r="H52" i="1"/>
  <c r="H86" i="1" s="1"/>
  <c r="I52" i="1"/>
  <c r="I86" i="1" s="1"/>
  <c r="J52" i="1"/>
  <c r="J86" i="1" s="1"/>
  <c r="K52" i="1"/>
  <c r="K86" i="1" s="1"/>
  <c r="L52" i="1"/>
  <c r="L86" i="1" s="1"/>
  <c r="M52" i="1"/>
  <c r="N52" i="1"/>
  <c r="N86" i="1" s="1"/>
  <c r="O52" i="1"/>
  <c r="O86" i="1" s="1"/>
  <c r="P52" i="1"/>
  <c r="Q52" i="1"/>
  <c r="Q86" i="1" s="1"/>
  <c r="R52" i="1"/>
  <c r="S52" i="1"/>
  <c r="T52" i="1"/>
  <c r="U52" i="1"/>
  <c r="U86" i="1" s="1"/>
  <c r="V52" i="1"/>
  <c r="W52" i="1"/>
  <c r="Y52" i="1"/>
  <c r="Z52" i="1"/>
  <c r="Z86" i="1" s="1"/>
  <c r="AA52" i="1"/>
  <c r="AA86" i="1" s="1"/>
  <c r="AB52" i="1"/>
  <c r="AC52" i="1"/>
  <c r="AC86" i="1" s="1"/>
  <c r="AD52" i="1"/>
  <c r="AE52" i="1"/>
  <c r="AE86" i="1" s="1"/>
  <c r="AF52" i="1"/>
  <c r="AF86" i="1" s="1"/>
  <c r="AG52" i="1"/>
  <c r="AG86" i="1" s="1"/>
  <c r="AH52" i="1"/>
  <c r="AH86" i="1" s="1"/>
  <c r="AI52" i="1"/>
  <c r="AI86" i="1" s="1"/>
  <c r="AK54" i="1"/>
  <c r="AK55" i="1"/>
  <c r="AJ55" i="1" s="1"/>
  <c r="AK56" i="1"/>
  <c r="AJ56" i="1" s="1"/>
  <c r="AK57" i="1"/>
  <c r="AJ57" i="1" s="1"/>
  <c r="AK58" i="1"/>
  <c r="AJ58" i="1" s="1"/>
  <c r="AK59" i="1"/>
  <c r="AJ59" i="1" s="1"/>
  <c r="AK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V84" i="1" s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4" i="1"/>
  <c r="AJ73" i="1" s="1"/>
  <c r="AJ65" i="1"/>
  <c r="AJ66" i="1"/>
  <c r="AJ67" i="1"/>
  <c r="AJ68" i="1"/>
  <c r="AD86" i="1" l="1"/>
  <c r="AJ83" i="1"/>
  <c r="G85" i="1"/>
  <c r="J85" i="1"/>
  <c r="L85" i="1"/>
  <c r="O85" i="1"/>
  <c r="AJ54" i="1"/>
  <c r="AJ61" i="1" s="1"/>
  <c r="AK61" i="1"/>
  <c r="J84" i="1"/>
  <c r="F84" i="1"/>
  <c r="K84" i="1"/>
  <c r="N84" i="1"/>
  <c r="I84" i="1"/>
  <c r="F85" i="1"/>
  <c r="K85" i="1"/>
  <c r="N85" i="1"/>
  <c r="M86" i="1"/>
  <c r="M85" i="1"/>
  <c r="G84" i="1"/>
  <c r="I85" i="1"/>
  <c r="L84" i="1"/>
  <c r="O84" i="1"/>
  <c r="H84" i="1"/>
  <c r="H85" i="1"/>
  <c r="AK83" i="1"/>
  <c r="R84" i="1"/>
  <c r="T86" i="1"/>
  <c r="V85" i="1"/>
  <c r="Y86" i="1"/>
  <c r="Z84" i="1"/>
  <c r="Y84" i="1"/>
  <c r="AI84" i="1"/>
  <c r="AE84" i="1"/>
  <c r="AA84" i="1"/>
  <c r="P84" i="1"/>
  <c r="R85" i="1"/>
  <c r="U84" i="1"/>
  <c r="AH84" i="1"/>
  <c r="AD84" i="1"/>
  <c r="Q85" i="1"/>
  <c r="Q84" i="1"/>
  <c r="M84" i="1"/>
  <c r="P86" i="1"/>
  <c r="AB84" i="1"/>
  <c r="W84" i="1"/>
  <c r="S84" i="1"/>
  <c r="P85" i="1"/>
  <c r="AG84" i="1"/>
  <c r="AC84" i="1"/>
  <c r="T84" i="1"/>
  <c r="AF84" i="1"/>
  <c r="X86" i="1"/>
  <c r="X84" i="1"/>
  <c r="S86" i="1"/>
  <c r="AJ23" i="1"/>
  <c r="W86" i="1"/>
  <c r="V86" i="1"/>
  <c r="R86" i="1"/>
  <c r="AB86" i="1"/>
  <c r="AK52" i="1"/>
  <c r="AJ52" i="1" l="1"/>
  <c r="AJ86" i="1" s="1"/>
  <c r="AK86" i="1"/>
  <c r="AJ85" i="1"/>
  <c r="AK84" i="1"/>
  <c r="AJ84" i="1"/>
  <c r="AI85" i="1"/>
  <c r="S85" i="1"/>
  <c r="AC85" i="1"/>
  <c r="AE85" i="1"/>
  <c r="AD85" i="1"/>
  <c r="X85" i="1"/>
  <c r="U85" i="1"/>
  <c r="AB85" i="1"/>
  <c r="Z85" i="1"/>
  <c r="AF85" i="1"/>
  <c r="AK85" i="1"/>
  <c r="W85" i="1"/>
  <c r="T85" i="1"/>
  <c r="AA85" i="1"/>
  <c r="AH85" i="1"/>
  <c r="AG85" i="1"/>
  <c r="Y85" i="1"/>
</calcChain>
</file>

<file path=xl/sharedStrings.xml><?xml version="1.0" encoding="utf-8"?>
<sst xmlns="http://schemas.openxmlformats.org/spreadsheetml/2006/main" count="137" uniqueCount="104">
  <si>
    <t>WYDZIAŁ FILOLOGICZNY</t>
  </si>
  <si>
    <t>SPECJALNOŚĆ:  KOMUNIKACJA MIĘDZYKULTUROWA</t>
  </si>
  <si>
    <t>KIERUNEK: SKANDYNAWISTYKA</t>
  </si>
  <si>
    <t>SPECJALNOŚĆ:  MEDIA I SPOŁECZEŃSTWO W KRAJACH NORDYCKICH</t>
  </si>
  <si>
    <t>Rozkład godzin</t>
  </si>
  <si>
    <t>Lp.</t>
  </si>
  <si>
    <t>Przedmiot*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</si>
  <si>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</si>
  <si>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</si>
  <si>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</si>
  <si>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</si>
  <si>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</si>
  <si>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</si>
  <si>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</si>
  <si>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</si>
  <si>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</si>
  <si>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</si>
  <si>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</si>
  <si>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</si>
  <si>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</si>
  <si>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</si>
  <si>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</si>
  <si>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</si>
  <si>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</si>
  <si>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</si>
  <si>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</si>
  <si>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</si>
  <si>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Wychowanie fizyczne</t>
  </si>
  <si>
    <t>Praktyczna nauka języka szwedzkiego</t>
  </si>
  <si>
    <t>2,4,6</t>
  </si>
  <si>
    <t>1,3,5</t>
  </si>
  <si>
    <t>Praktyczna nauka języka norweskiego</t>
  </si>
  <si>
    <t>Język szwedzki dla celów akademickich</t>
  </si>
  <si>
    <t>Język norweski dla celów akademickich</t>
  </si>
  <si>
    <t>Język duński dla celów akademickich</t>
  </si>
  <si>
    <t>Fonetyka praktyczna języka szwedzkiego</t>
  </si>
  <si>
    <t>Fonetyka praktyczna języka norweskiego</t>
  </si>
  <si>
    <t>Fonetyka praktyczna języka duńskiego</t>
  </si>
  <si>
    <t>1,3,4</t>
  </si>
  <si>
    <t>Gramatyka opisowa języka szwedzkiego</t>
  </si>
  <si>
    <t>Gramatyka opisowa języka norweskiego</t>
  </si>
  <si>
    <t>Gramatyka opisowa języka duńskiego</t>
  </si>
  <si>
    <t>Wstęp do translatoryki języka szwedzkiego</t>
  </si>
  <si>
    <t>Wstęp do translatoryki języka norweskiego</t>
  </si>
  <si>
    <t>Wstęp do translatoryki języka duńskiego</t>
  </si>
  <si>
    <t>Kultura Skandynawii</t>
  </si>
  <si>
    <t>Wstęp do literaturoznawstwa - profil skandynawski</t>
  </si>
  <si>
    <t>Historia regionu nordyckiego</t>
  </si>
  <si>
    <t>Środowisko geograficzne krajów nordyckich</t>
  </si>
  <si>
    <t>Wybrane zagadnienia z literatury Szwecji</t>
  </si>
  <si>
    <t>Wybrane zagadnienia z literatury  Norwegii</t>
  </si>
  <si>
    <t>Wybrane zagadnienia z literatury Danii</t>
  </si>
  <si>
    <t>Wybrane zagadnienia polityczno-społeczne krajów nordyckich</t>
  </si>
  <si>
    <t>3, 4</t>
  </si>
  <si>
    <t>Wybrane zagadnienia ekonomiczno-społeczne krajów nordyckich</t>
  </si>
  <si>
    <t>Wstęp do językoznawstwa - profil skandynawski</t>
  </si>
  <si>
    <t>Wykład ogólnouczelniany</t>
  </si>
  <si>
    <t>Współczesne życie literackie Szwecji</t>
  </si>
  <si>
    <t>Współczesne życie literackie Norwegii</t>
  </si>
  <si>
    <t>Współczesne życie literackie Danii</t>
  </si>
  <si>
    <t>Wstęp do studiów regionalnych</t>
  </si>
  <si>
    <t>Seminarium licencjackie **</t>
  </si>
  <si>
    <t>A. SPECJALNOŚĆ:  KOMUNIKACJA MIĘDZYKULTUROWA</t>
  </si>
  <si>
    <t>Czytanie tekstów kultury staroskandynawskiej</t>
  </si>
  <si>
    <t>Przekład a komunikacja międzykulturowa</t>
  </si>
  <si>
    <t>Kultury arktyczne</t>
  </si>
  <si>
    <t>Antropologia kultury</t>
  </si>
  <si>
    <t>Wybrane zagadnienia ze współczesnej kultury Skandynawii</t>
  </si>
  <si>
    <t>razem</t>
  </si>
  <si>
    <t>B. SPECJALNOŚĆ:  MEDIA I SPOŁECZEŃSTWO W KRAJACH NORDYCKICH</t>
  </si>
  <si>
    <t>Media w krajach nordyckich – historia i instytucje</t>
  </si>
  <si>
    <t xml:space="preserve"> </t>
  </si>
  <si>
    <t>Podstawy i metody komunikowania społecznego</t>
  </si>
  <si>
    <t>Media a demokracja</t>
  </si>
  <si>
    <t>Teoria i analiza przekazu medialnego</t>
  </si>
  <si>
    <t xml:space="preserve">Skandynawska myśl i polityka społeczna </t>
  </si>
  <si>
    <t>KOMUNIKACJA MIĘDZYKULTUROWA</t>
  </si>
  <si>
    <t>MEDIA I SPOŁECZEŃSTWO W KRAJACH NORDYCKICH</t>
  </si>
  <si>
    <t>* kursywą zaznaczono przedmioty do wyboru</t>
  </si>
  <si>
    <t>Film skandynawski</t>
  </si>
  <si>
    <t>PROFIL OGÓLNOAKADEMICKI</t>
  </si>
  <si>
    <t>Teatr Skandynawii</t>
  </si>
  <si>
    <t>Język angielski dla celów akademickich</t>
  </si>
  <si>
    <t xml:space="preserve">Praktyczna nauka języka duńskiego </t>
  </si>
  <si>
    <t>Praktyczna nauka języka fińskiego</t>
  </si>
  <si>
    <t>Język fiński dla celów akademickich</t>
  </si>
  <si>
    <t>Fonetyka praktyczna języka fińskiego</t>
  </si>
  <si>
    <t>Gramatyka opisowa języka fińskiego</t>
  </si>
  <si>
    <t>Wstęp do translatoryki języka fińskiego</t>
  </si>
  <si>
    <t>Współczesne życie literackie Finlandii</t>
  </si>
  <si>
    <t>Językoznawstwo fennistyczne</t>
  </si>
  <si>
    <t>Fińska leksyka</t>
  </si>
  <si>
    <t>Języki i kultura obszaru bałtyckofińskiego</t>
  </si>
  <si>
    <t>Tłumaczenie tekstów specjlaistycznych</t>
  </si>
  <si>
    <t>C. SPECJALNOŚĆ:  JĘZYK, KULTURA i SPOŁECZEŃSTWO FINLANDII</t>
  </si>
  <si>
    <t>SPECJALNOŚĆ: JĘZYK, KULTURA I SPOŁECZEŃSTWO FINLANDII</t>
  </si>
  <si>
    <t>** Seminarium obejmuje pisanie pracy licencjackiej. Zakresy: 1) literatura i kultura krajów nordyckich, 2) literatura i przekład, 3) media i społeczeństwo krajów nordyckich 4) językoznawstwo feninstyczne</t>
  </si>
  <si>
    <t>Komunikowanie organizacyjne w państwach nordyckich</t>
  </si>
  <si>
    <t>JĘZYK, KULTURA I SPOŁECZEŃSTWO FINLANDII</t>
  </si>
  <si>
    <t>Lektorat języka szwedzkiego</t>
  </si>
  <si>
    <t>Wybrane zagadnienia z literatury Finlandii</t>
  </si>
  <si>
    <t xml:space="preserve">Praktyka zawodowa </t>
  </si>
  <si>
    <t>PLAN  STUDIÓW STACJONARNYCH PIERWSZEGO STOPNIA OD R. AK. 2020/2021</t>
  </si>
  <si>
    <t>W trakcie I roku studenci zobowiązani są do zaliczenia szkolenia z zakresu BHP oraz ochrony własności intelektualnej, a także szkolenia bibliotecznego.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</si>
</sst>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3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14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8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" fillId="12" borderId="0" xfId="0" applyFont="1" applyFill="1"/>
    <xf numFmtId="0" fontId="3" fillId="1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0" xfId="0" applyFont="1" applyFill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left" vertical="center" wrapText="1"/>
    </xf>
  </cellXfs>
  <cellStyles count="2">
    <cellStyle name="Excel_BuiltIn_20% - akcent 5 1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92"/>
  <sheetViews>
    <sheetView tabSelected="1" zoomScale="80" zoomScaleNormal="80" zoomScaleSheetLayoutView="50" workbookViewId="0">
      <selection activeCell="B91" sqref="B91:AA91"/>
    </sheetView>
  </sheetViews>
  <sheetFormatPr baseColWidth="10" defaultColWidth="11.5" defaultRowHeight="15" x14ac:dyDescent="0.2"/>
  <cols>
    <col min="1" max="1" width="4.1640625" style="1" customWidth="1"/>
    <col min="2" max="2" width="24.33203125" style="2" customWidth="1"/>
    <col min="3" max="3" width="5.83203125" style="3" customWidth="1"/>
    <col min="4" max="4" width="5.83203125" style="4" customWidth="1"/>
    <col min="5" max="5" width="6.5" style="4" customWidth="1"/>
    <col min="6" max="6" width="5" style="4" customWidth="1"/>
    <col min="7" max="7" width="5.5" style="4" customWidth="1"/>
    <col min="8" max="8" width="4.6640625" style="4" customWidth="1"/>
    <col min="9" max="9" width="4.5" style="4" customWidth="1"/>
    <col min="10" max="10" width="7" style="4" customWidth="1"/>
    <col min="11" max="11" width="5.5" style="4" customWidth="1"/>
    <col min="12" max="13" width="4.83203125" style="4" customWidth="1"/>
    <col min="14" max="14" width="4.5" style="4" customWidth="1"/>
    <col min="15" max="15" width="7.83203125" style="4" customWidth="1"/>
    <col min="16" max="16" width="4.6640625" style="4" customWidth="1"/>
    <col min="17" max="17" width="4.83203125" style="4" customWidth="1"/>
    <col min="18" max="18" width="4.6640625" style="4" customWidth="1"/>
    <col min="19" max="19" width="4.83203125" style="4" customWidth="1"/>
    <col min="20" max="20" width="6.83203125" style="4" customWidth="1"/>
    <col min="21" max="21" width="4.5" style="4" customWidth="1"/>
    <col min="22" max="22" width="5.1640625" style="4" customWidth="1"/>
    <col min="23" max="23" width="4.83203125" style="4" customWidth="1"/>
    <col min="24" max="24" width="5" style="4" customWidth="1"/>
    <col min="25" max="25" width="7" style="4" customWidth="1"/>
    <col min="26" max="27" width="4.83203125" style="4" customWidth="1"/>
    <col min="28" max="28" width="4.6640625" style="4" customWidth="1"/>
    <col min="29" max="29" width="4.83203125" style="4" customWidth="1"/>
    <col min="30" max="30" width="6.5" style="4" customWidth="1"/>
    <col min="31" max="31" width="5.33203125" style="4" customWidth="1"/>
    <col min="32" max="32" width="4.83203125" style="4" customWidth="1"/>
    <col min="33" max="33" width="5.6640625" style="4" customWidth="1"/>
    <col min="34" max="34" width="5.1640625" style="4" customWidth="1"/>
    <col min="35" max="35" width="6.33203125" style="4" customWidth="1"/>
    <col min="36" max="36" width="9.5" style="4" customWidth="1"/>
    <col min="37" max="37" width="12.5" style="4" customWidth="1"/>
    <col min="38" max="16384" width="11.5" style="5"/>
  </cols>
  <sheetData>
    <row r="2" spans="1:37" ht="26.25" customHeight="1" x14ac:dyDescent="0.25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17" x14ac:dyDescent="0.2">
      <c r="B3" s="68" t="s">
        <v>0</v>
      </c>
      <c r="C3" s="6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2" t="s">
        <v>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7" ht="21" customHeight="1" x14ac:dyDescent="0.2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6"/>
      <c r="M4" s="6"/>
      <c r="N4" s="6"/>
      <c r="O4" s="6"/>
      <c r="P4" s="6"/>
      <c r="Q4" s="6"/>
      <c r="R4" s="6"/>
      <c r="S4" s="52" t="s">
        <v>3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7" ht="21" customHeight="1" thickBot="1" x14ac:dyDescent="0.25">
      <c r="B5" s="2" t="s">
        <v>80</v>
      </c>
      <c r="E5" s="7"/>
      <c r="S5" s="54" t="s">
        <v>95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7" ht="15" customHeight="1" x14ac:dyDescent="0.2">
      <c r="A6" s="57"/>
      <c r="B6" s="57"/>
      <c r="C6" s="57"/>
      <c r="D6" s="57"/>
      <c r="E6" s="57"/>
      <c r="F6" s="58" t="s">
        <v>4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15" customHeight="1" x14ac:dyDescent="0.2">
      <c r="A7" s="59" t="s">
        <v>5</v>
      </c>
      <c r="B7" s="60" t="s">
        <v>6</v>
      </c>
      <c r="C7" s="61" t="s">
        <v>7</v>
      </c>
      <c r="D7" s="61"/>
      <c r="E7" s="61"/>
      <c r="F7" s="62" t="s">
        <v>8</v>
      </c>
      <c r="G7" s="62"/>
      <c r="H7" s="62"/>
      <c r="I7" s="62"/>
      <c r="J7" s="62"/>
      <c r="K7" s="62"/>
      <c r="L7" s="62"/>
      <c r="M7" s="62"/>
      <c r="N7" s="62"/>
      <c r="O7" s="62"/>
      <c r="P7" s="63" t="s">
        <v>9</v>
      </c>
      <c r="Q7" s="63"/>
      <c r="R7" s="63"/>
      <c r="S7" s="63"/>
      <c r="T7" s="63"/>
      <c r="U7" s="63"/>
      <c r="V7" s="63"/>
      <c r="W7" s="63"/>
      <c r="X7" s="63"/>
      <c r="Y7" s="63"/>
      <c r="Z7" s="64" t="s">
        <v>10</v>
      </c>
      <c r="AA7" s="64"/>
      <c r="AB7" s="64"/>
      <c r="AC7" s="64"/>
      <c r="AD7" s="64"/>
      <c r="AE7" s="64"/>
      <c r="AF7" s="64"/>
      <c r="AG7" s="64"/>
      <c r="AH7" s="64"/>
      <c r="AI7" s="64"/>
      <c r="AJ7" s="60" t="s">
        <v>11</v>
      </c>
      <c r="AK7" s="60" t="s">
        <v>12</v>
      </c>
    </row>
    <row r="8" spans="1:37" s="10" customFormat="1" ht="15" customHeight="1" x14ac:dyDescent="0.2">
      <c r="A8" s="59"/>
      <c r="B8" s="60"/>
      <c r="C8" s="61"/>
      <c r="D8" s="61"/>
      <c r="E8" s="61"/>
      <c r="F8" s="62" t="s">
        <v>13</v>
      </c>
      <c r="G8" s="62"/>
      <c r="H8" s="62"/>
      <c r="I8" s="62"/>
      <c r="J8" s="62"/>
      <c r="K8" s="65" t="s">
        <v>14</v>
      </c>
      <c r="L8" s="65"/>
      <c r="M8" s="65"/>
      <c r="N8" s="65"/>
      <c r="O8" s="65"/>
      <c r="P8" s="63" t="s">
        <v>15</v>
      </c>
      <c r="Q8" s="63"/>
      <c r="R8" s="63"/>
      <c r="S8" s="63"/>
      <c r="T8" s="63"/>
      <c r="U8" s="66" t="s">
        <v>16</v>
      </c>
      <c r="V8" s="66"/>
      <c r="W8" s="66"/>
      <c r="X8" s="66"/>
      <c r="Y8" s="66"/>
      <c r="Z8" s="67" t="s">
        <v>17</v>
      </c>
      <c r="AA8" s="67"/>
      <c r="AB8" s="67"/>
      <c r="AC8" s="67"/>
      <c r="AD8" s="67"/>
      <c r="AE8" s="64" t="s">
        <v>18</v>
      </c>
      <c r="AF8" s="64"/>
      <c r="AG8" s="64"/>
      <c r="AH8" s="64"/>
      <c r="AI8" s="64"/>
      <c r="AJ8" s="60"/>
      <c r="AK8" s="60"/>
    </row>
    <row r="9" spans="1:37" s="10" customFormat="1" ht="16" x14ac:dyDescent="0.2">
      <c r="A9" s="59"/>
      <c r="B9" s="60"/>
      <c r="C9" s="8" t="s">
        <v>19</v>
      </c>
      <c r="D9" s="8" t="s">
        <v>20</v>
      </c>
      <c r="E9" s="8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" t="s">
        <v>26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4" t="s">
        <v>22</v>
      </c>
      <c r="V9" s="14" t="s">
        <v>23</v>
      </c>
      <c r="W9" s="14" t="s">
        <v>24</v>
      </c>
      <c r="X9" s="14" t="s">
        <v>25</v>
      </c>
      <c r="Y9" s="14" t="s">
        <v>26</v>
      </c>
      <c r="Z9" s="15" t="s">
        <v>22</v>
      </c>
      <c r="AA9" s="15" t="s">
        <v>23</v>
      </c>
      <c r="AB9" s="15" t="s">
        <v>24</v>
      </c>
      <c r="AC9" s="15" t="s">
        <v>25</v>
      </c>
      <c r="AD9" s="15" t="s">
        <v>26</v>
      </c>
      <c r="AE9" s="16" t="s">
        <v>22</v>
      </c>
      <c r="AF9" s="16" t="s">
        <v>23</v>
      </c>
      <c r="AG9" s="16" t="s">
        <v>24</v>
      </c>
      <c r="AH9" s="16" t="s">
        <v>25</v>
      </c>
      <c r="AI9" s="16" t="s">
        <v>26</v>
      </c>
      <c r="AJ9" s="60"/>
      <c r="AK9" s="60"/>
    </row>
    <row r="10" spans="1:37" ht="20.25" customHeight="1" x14ac:dyDescent="0.2">
      <c r="A10" s="17">
        <v>1</v>
      </c>
      <c r="B10" s="18" t="s">
        <v>27</v>
      </c>
      <c r="C10" s="9"/>
      <c r="D10" s="9"/>
      <c r="E10" s="9">
        <v>2.2999999999999998</v>
      </c>
      <c r="F10" s="19"/>
      <c r="G10" s="19"/>
      <c r="H10" s="19"/>
      <c r="I10" s="19"/>
      <c r="J10" s="19"/>
      <c r="K10" s="20"/>
      <c r="L10" s="20"/>
      <c r="M10" s="20">
        <v>30</v>
      </c>
      <c r="N10" s="20"/>
      <c r="O10" s="20"/>
      <c r="P10" s="21"/>
      <c r="Q10" s="21"/>
      <c r="R10" s="21">
        <v>30</v>
      </c>
      <c r="S10" s="21"/>
      <c r="T10" s="21"/>
      <c r="U10" s="22"/>
      <c r="V10" s="22"/>
      <c r="W10" s="22"/>
      <c r="X10" s="22"/>
      <c r="Y10" s="22"/>
      <c r="Z10" s="23"/>
      <c r="AA10" s="23"/>
      <c r="AB10" s="23"/>
      <c r="AC10" s="23"/>
      <c r="AD10" s="23"/>
      <c r="AE10" s="24"/>
      <c r="AF10" s="24"/>
      <c r="AG10" s="24"/>
      <c r="AH10" s="24"/>
      <c r="AI10" s="24"/>
      <c r="AJ10" s="9">
        <f>SUM(F10:AI10)-AK10</f>
        <v>60</v>
      </c>
      <c r="AK10" s="9">
        <f>J10+O10+T10+Y10+AD10+AI10</f>
        <v>0</v>
      </c>
    </row>
    <row r="11" spans="1:37" ht="29.75" customHeight="1" x14ac:dyDescent="0.2">
      <c r="A11" s="70">
        <v>2</v>
      </c>
      <c r="B11" s="18" t="s">
        <v>28</v>
      </c>
      <c r="C11" s="61" t="s">
        <v>29</v>
      </c>
      <c r="D11" s="61"/>
      <c r="E11" s="61" t="s">
        <v>30</v>
      </c>
      <c r="F11" s="71"/>
      <c r="G11" s="71"/>
      <c r="H11" s="71">
        <v>120</v>
      </c>
      <c r="I11" s="71"/>
      <c r="J11" s="71">
        <v>6</v>
      </c>
      <c r="K11" s="74"/>
      <c r="L11" s="74"/>
      <c r="M11" s="74">
        <v>120</v>
      </c>
      <c r="N11" s="74"/>
      <c r="O11" s="74">
        <v>6</v>
      </c>
      <c r="P11" s="72"/>
      <c r="Q11" s="72"/>
      <c r="R11" s="72">
        <v>150</v>
      </c>
      <c r="S11" s="72"/>
      <c r="T11" s="72">
        <v>7</v>
      </c>
      <c r="U11" s="73"/>
      <c r="V11" s="73"/>
      <c r="W11" s="73">
        <v>120</v>
      </c>
      <c r="X11" s="73"/>
      <c r="Y11" s="73">
        <v>7</v>
      </c>
      <c r="Z11" s="76"/>
      <c r="AA11" s="76"/>
      <c r="AB11" s="76">
        <v>120</v>
      </c>
      <c r="AC11" s="76"/>
      <c r="AD11" s="76">
        <v>6</v>
      </c>
      <c r="AE11" s="75"/>
      <c r="AF11" s="75"/>
      <c r="AG11" s="75">
        <v>90</v>
      </c>
      <c r="AH11" s="75"/>
      <c r="AI11" s="75">
        <v>5</v>
      </c>
      <c r="AJ11" s="61">
        <f>SUM(F11:AI11)-AK11</f>
        <v>720</v>
      </c>
      <c r="AK11" s="61">
        <f>J11+O11+T11+Y11+AD11+AI11</f>
        <v>37</v>
      </c>
    </row>
    <row r="12" spans="1:37" ht="27.75" customHeight="1" x14ac:dyDescent="0.2">
      <c r="A12" s="70"/>
      <c r="B12" s="18" t="s">
        <v>31</v>
      </c>
      <c r="C12" s="61"/>
      <c r="D12" s="61"/>
      <c r="E12" s="61"/>
      <c r="F12" s="71"/>
      <c r="G12" s="71"/>
      <c r="H12" s="71"/>
      <c r="I12" s="71"/>
      <c r="J12" s="71"/>
      <c r="K12" s="74"/>
      <c r="L12" s="74"/>
      <c r="M12" s="74"/>
      <c r="N12" s="74"/>
      <c r="O12" s="74"/>
      <c r="P12" s="72"/>
      <c r="Q12" s="72"/>
      <c r="R12" s="72"/>
      <c r="S12" s="72"/>
      <c r="T12" s="72"/>
      <c r="U12" s="73"/>
      <c r="V12" s="73"/>
      <c r="W12" s="73"/>
      <c r="X12" s="73"/>
      <c r="Y12" s="73"/>
      <c r="Z12" s="76"/>
      <c r="AA12" s="76"/>
      <c r="AB12" s="76"/>
      <c r="AC12" s="76"/>
      <c r="AD12" s="76"/>
      <c r="AE12" s="75"/>
      <c r="AF12" s="75"/>
      <c r="AG12" s="75"/>
      <c r="AH12" s="75"/>
      <c r="AI12" s="75"/>
      <c r="AJ12" s="61"/>
      <c r="AK12" s="61"/>
    </row>
    <row r="13" spans="1:37" ht="27.75" customHeight="1" x14ac:dyDescent="0.2">
      <c r="A13" s="70"/>
      <c r="B13" s="18" t="s">
        <v>83</v>
      </c>
      <c r="C13" s="61"/>
      <c r="D13" s="61"/>
      <c r="E13" s="61"/>
      <c r="F13" s="71"/>
      <c r="G13" s="71"/>
      <c r="H13" s="71"/>
      <c r="I13" s="71"/>
      <c r="J13" s="71"/>
      <c r="K13" s="74"/>
      <c r="L13" s="74"/>
      <c r="M13" s="74"/>
      <c r="N13" s="74"/>
      <c r="O13" s="74"/>
      <c r="P13" s="72"/>
      <c r="Q13" s="72"/>
      <c r="R13" s="72"/>
      <c r="S13" s="72"/>
      <c r="T13" s="72"/>
      <c r="U13" s="73"/>
      <c r="V13" s="73"/>
      <c r="W13" s="73"/>
      <c r="X13" s="73"/>
      <c r="Y13" s="73"/>
      <c r="Z13" s="76"/>
      <c r="AA13" s="76"/>
      <c r="AB13" s="76"/>
      <c r="AC13" s="76"/>
      <c r="AD13" s="76"/>
      <c r="AE13" s="75"/>
      <c r="AF13" s="75"/>
      <c r="AG13" s="75"/>
      <c r="AH13" s="75"/>
      <c r="AI13" s="75"/>
      <c r="AJ13" s="61"/>
      <c r="AK13" s="61"/>
    </row>
    <row r="14" spans="1:37" ht="32" x14ac:dyDescent="0.2">
      <c r="A14" s="70"/>
      <c r="B14" s="18" t="s">
        <v>84</v>
      </c>
      <c r="C14" s="61"/>
      <c r="D14" s="61"/>
      <c r="E14" s="61"/>
      <c r="F14" s="71"/>
      <c r="G14" s="71"/>
      <c r="H14" s="71"/>
      <c r="I14" s="71"/>
      <c r="J14" s="71"/>
      <c r="K14" s="74"/>
      <c r="L14" s="74"/>
      <c r="M14" s="74"/>
      <c r="N14" s="74"/>
      <c r="O14" s="74"/>
      <c r="P14" s="72"/>
      <c r="Q14" s="72"/>
      <c r="R14" s="72"/>
      <c r="S14" s="72"/>
      <c r="T14" s="72"/>
      <c r="U14" s="73"/>
      <c r="V14" s="73"/>
      <c r="W14" s="73"/>
      <c r="X14" s="73"/>
      <c r="Y14" s="73"/>
      <c r="Z14" s="76"/>
      <c r="AA14" s="76"/>
      <c r="AB14" s="76"/>
      <c r="AC14" s="76"/>
      <c r="AD14" s="76"/>
      <c r="AE14" s="75"/>
      <c r="AF14" s="75"/>
      <c r="AG14" s="75"/>
      <c r="AH14" s="75"/>
      <c r="AI14" s="75"/>
      <c r="AJ14" s="61"/>
      <c r="AK14" s="61"/>
    </row>
    <row r="15" spans="1:37" ht="32" x14ac:dyDescent="0.2">
      <c r="A15" s="70">
        <v>3</v>
      </c>
      <c r="B15" s="18" t="s">
        <v>32</v>
      </c>
      <c r="C15" s="61"/>
      <c r="D15" s="61">
        <v>6</v>
      </c>
      <c r="E15" s="61">
        <v>5</v>
      </c>
      <c r="F15" s="71"/>
      <c r="G15" s="71"/>
      <c r="H15" s="71"/>
      <c r="I15" s="71"/>
      <c r="J15" s="71"/>
      <c r="K15" s="74"/>
      <c r="L15" s="74"/>
      <c r="M15" s="74"/>
      <c r="N15" s="74"/>
      <c r="O15" s="74"/>
      <c r="P15" s="72"/>
      <c r="Q15" s="72"/>
      <c r="R15" s="72"/>
      <c r="S15" s="72"/>
      <c r="T15" s="72"/>
      <c r="U15" s="73"/>
      <c r="V15" s="73"/>
      <c r="W15" s="73"/>
      <c r="X15" s="73"/>
      <c r="Y15" s="73"/>
      <c r="Z15" s="76"/>
      <c r="AA15" s="76"/>
      <c r="AB15" s="76">
        <v>30</v>
      </c>
      <c r="AC15" s="76"/>
      <c r="AD15" s="76">
        <v>2</v>
      </c>
      <c r="AE15" s="75"/>
      <c r="AF15" s="75"/>
      <c r="AG15" s="75">
        <v>60</v>
      </c>
      <c r="AH15" s="75"/>
      <c r="AI15" s="75">
        <v>4</v>
      </c>
      <c r="AJ15" s="61">
        <f>SUM(F15:AI15)-AK15</f>
        <v>90</v>
      </c>
      <c r="AK15" s="61">
        <f>J15+O15+T15+Y15+AD15+AI15</f>
        <v>6</v>
      </c>
    </row>
    <row r="16" spans="1:37" ht="32" x14ac:dyDescent="0.2">
      <c r="A16" s="70"/>
      <c r="B16" s="18" t="s">
        <v>33</v>
      </c>
      <c r="C16" s="61"/>
      <c r="D16" s="61"/>
      <c r="E16" s="61"/>
      <c r="F16" s="71"/>
      <c r="G16" s="71"/>
      <c r="H16" s="71"/>
      <c r="I16" s="71"/>
      <c r="J16" s="71"/>
      <c r="K16" s="74"/>
      <c r="L16" s="74"/>
      <c r="M16" s="74"/>
      <c r="N16" s="74"/>
      <c r="O16" s="74"/>
      <c r="P16" s="72"/>
      <c r="Q16" s="72"/>
      <c r="R16" s="72"/>
      <c r="S16" s="72"/>
      <c r="T16" s="72"/>
      <c r="U16" s="73"/>
      <c r="V16" s="73"/>
      <c r="W16" s="73"/>
      <c r="X16" s="73"/>
      <c r="Y16" s="73"/>
      <c r="Z16" s="76"/>
      <c r="AA16" s="76"/>
      <c r="AB16" s="76"/>
      <c r="AC16" s="76"/>
      <c r="AD16" s="76"/>
      <c r="AE16" s="75"/>
      <c r="AF16" s="75"/>
      <c r="AG16" s="75"/>
      <c r="AH16" s="75"/>
      <c r="AI16" s="75"/>
      <c r="AJ16" s="61"/>
      <c r="AK16" s="61"/>
    </row>
    <row r="17" spans="1:37" ht="32" x14ac:dyDescent="0.2">
      <c r="A17" s="70"/>
      <c r="B17" s="18" t="s">
        <v>34</v>
      </c>
      <c r="C17" s="61"/>
      <c r="D17" s="61"/>
      <c r="E17" s="61"/>
      <c r="F17" s="71"/>
      <c r="G17" s="71"/>
      <c r="H17" s="71"/>
      <c r="I17" s="71"/>
      <c r="J17" s="71"/>
      <c r="K17" s="74"/>
      <c r="L17" s="74"/>
      <c r="M17" s="74"/>
      <c r="N17" s="74"/>
      <c r="O17" s="74"/>
      <c r="P17" s="72"/>
      <c r="Q17" s="72"/>
      <c r="R17" s="72"/>
      <c r="S17" s="72"/>
      <c r="T17" s="72"/>
      <c r="U17" s="73"/>
      <c r="V17" s="73"/>
      <c r="W17" s="73"/>
      <c r="X17" s="73"/>
      <c r="Y17" s="73"/>
      <c r="Z17" s="76"/>
      <c r="AA17" s="76"/>
      <c r="AB17" s="76"/>
      <c r="AC17" s="76"/>
      <c r="AD17" s="76"/>
      <c r="AE17" s="75"/>
      <c r="AF17" s="75"/>
      <c r="AG17" s="75"/>
      <c r="AH17" s="75"/>
      <c r="AI17" s="75"/>
      <c r="AJ17" s="61"/>
      <c r="AK17" s="61"/>
    </row>
    <row r="18" spans="1:37" ht="32" x14ac:dyDescent="0.2">
      <c r="A18" s="70"/>
      <c r="B18" s="18" t="s">
        <v>85</v>
      </c>
      <c r="C18" s="61"/>
      <c r="D18" s="61"/>
      <c r="E18" s="6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2"/>
      <c r="Q18" s="72"/>
      <c r="R18" s="72"/>
      <c r="S18" s="72"/>
      <c r="T18" s="72"/>
      <c r="U18" s="73"/>
      <c r="V18" s="73"/>
      <c r="W18" s="73"/>
      <c r="X18" s="73"/>
      <c r="Y18" s="73"/>
      <c r="Z18" s="76"/>
      <c r="AA18" s="76"/>
      <c r="AB18" s="76"/>
      <c r="AC18" s="76"/>
      <c r="AD18" s="76"/>
      <c r="AE18" s="75"/>
      <c r="AF18" s="75"/>
      <c r="AG18" s="75"/>
      <c r="AH18" s="75"/>
      <c r="AI18" s="75"/>
      <c r="AJ18" s="61"/>
      <c r="AK18" s="61"/>
    </row>
    <row r="19" spans="1:37" ht="32" x14ac:dyDescent="0.2">
      <c r="A19" s="70">
        <v>4</v>
      </c>
      <c r="B19" s="18" t="s">
        <v>35</v>
      </c>
      <c r="C19" s="61">
        <v>2</v>
      </c>
      <c r="D19" s="61"/>
      <c r="E19" s="61">
        <v>1</v>
      </c>
      <c r="F19" s="71"/>
      <c r="G19" s="71"/>
      <c r="H19" s="71">
        <v>30</v>
      </c>
      <c r="I19" s="71"/>
      <c r="J19" s="71">
        <v>4</v>
      </c>
      <c r="K19" s="74"/>
      <c r="L19" s="74"/>
      <c r="M19" s="74">
        <v>30</v>
      </c>
      <c r="N19" s="74"/>
      <c r="O19" s="74">
        <v>3</v>
      </c>
      <c r="P19" s="72"/>
      <c r="Q19" s="72"/>
      <c r="R19" s="72"/>
      <c r="S19" s="72"/>
      <c r="T19" s="72"/>
      <c r="U19" s="73"/>
      <c r="V19" s="73"/>
      <c r="W19" s="73"/>
      <c r="X19" s="73"/>
      <c r="Y19" s="73"/>
      <c r="Z19" s="76"/>
      <c r="AA19" s="76"/>
      <c r="AB19" s="76"/>
      <c r="AC19" s="76"/>
      <c r="AD19" s="76"/>
      <c r="AE19" s="75"/>
      <c r="AF19" s="75"/>
      <c r="AG19" s="75"/>
      <c r="AH19" s="75"/>
      <c r="AI19" s="75"/>
      <c r="AJ19" s="61">
        <f>SUM(F19:AI19)-AK19</f>
        <v>60</v>
      </c>
      <c r="AK19" s="61">
        <f>J19+O19+T19+Y19+AD19+AI19</f>
        <v>7</v>
      </c>
    </row>
    <row r="20" spans="1:37" ht="32" x14ac:dyDescent="0.2">
      <c r="A20" s="70"/>
      <c r="B20" s="18" t="s">
        <v>36</v>
      </c>
      <c r="C20" s="61"/>
      <c r="D20" s="61"/>
      <c r="E20" s="6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2"/>
      <c r="Q20" s="72"/>
      <c r="R20" s="72"/>
      <c r="S20" s="72"/>
      <c r="T20" s="72"/>
      <c r="U20" s="73"/>
      <c r="V20" s="73"/>
      <c r="W20" s="73"/>
      <c r="X20" s="73"/>
      <c r="Y20" s="73"/>
      <c r="Z20" s="76"/>
      <c r="AA20" s="76"/>
      <c r="AB20" s="76"/>
      <c r="AC20" s="76"/>
      <c r="AD20" s="76"/>
      <c r="AE20" s="75"/>
      <c r="AF20" s="75"/>
      <c r="AG20" s="75"/>
      <c r="AH20" s="75"/>
      <c r="AI20" s="75"/>
      <c r="AJ20" s="61"/>
      <c r="AK20" s="61"/>
    </row>
    <row r="21" spans="1:37" ht="32" x14ac:dyDescent="0.2">
      <c r="A21" s="70"/>
      <c r="B21" s="18" t="s">
        <v>37</v>
      </c>
      <c r="C21" s="61"/>
      <c r="D21" s="61"/>
      <c r="E21" s="61"/>
      <c r="F21" s="71"/>
      <c r="G21" s="71"/>
      <c r="H21" s="71"/>
      <c r="I21" s="71"/>
      <c r="J21" s="71"/>
      <c r="K21" s="74"/>
      <c r="L21" s="74"/>
      <c r="M21" s="74"/>
      <c r="N21" s="74"/>
      <c r="O21" s="74"/>
      <c r="P21" s="72"/>
      <c r="Q21" s="72"/>
      <c r="R21" s="72"/>
      <c r="S21" s="72"/>
      <c r="T21" s="72"/>
      <c r="U21" s="73"/>
      <c r="V21" s="73"/>
      <c r="W21" s="73"/>
      <c r="X21" s="73"/>
      <c r="Y21" s="73"/>
      <c r="Z21" s="76"/>
      <c r="AA21" s="76"/>
      <c r="AB21" s="76"/>
      <c r="AC21" s="76"/>
      <c r="AD21" s="76"/>
      <c r="AE21" s="75"/>
      <c r="AF21" s="75"/>
      <c r="AG21" s="75"/>
      <c r="AH21" s="75"/>
      <c r="AI21" s="75"/>
      <c r="AJ21" s="61"/>
      <c r="AK21" s="61"/>
    </row>
    <row r="22" spans="1:37" ht="32" x14ac:dyDescent="0.2">
      <c r="A22" s="70"/>
      <c r="B22" s="18" t="s">
        <v>86</v>
      </c>
      <c r="C22" s="61"/>
      <c r="D22" s="61"/>
      <c r="E22" s="61"/>
      <c r="F22" s="71"/>
      <c r="G22" s="71"/>
      <c r="H22" s="71"/>
      <c r="I22" s="71"/>
      <c r="J22" s="71"/>
      <c r="K22" s="74"/>
      <c r="L22" s="74"/>
      <c r="M22" s="74"/>
      <c r="N22" s="74"/>
      <c r="O22" s="74"/>
      <c r="P22" s="72"/>
      <c r="Q22" s="72"/>
      <c r="R22" s="72"/>
      <c r="S22" s="72"/>
      <c r="T22" s="72"/>
      <c r="U22" s="73"/>
      <c r="V22" s="73"/>
      <c r="W22" s="73"/>
      <c r="X22" s="73"/>
      <c r="Y22" s="73"/>
      <c r="Z22" s="76"/>
      <c r="AA22" s="76"/>
      <c r="AB22" s="76"/>
      <c r="AC22" s="76"/>
      <c r="AD22" s="76"/>
      <c r="AE22" s="75"/>
      <c r="AF22" s="75"/>
      <c r="AG22" s="75"/>
      <c r="AH22" s="75"/>
      <c r="AI22" s="75"/>
      <c r="AJ22" s="61"/>
      <c r="AK22" s="61"/>
    </row>
    <row r="23" spans="1:37" ht="30.75" customHeight="1" x14ac:dyDescent="0.2">
      <c r="A23" s="17">
        <v>5</v>
      </c>
      <c r="B23" s="25" t="s">
        <v>82</v>
      </c>
      <c r="C23" s="9">
        <v>4</v>
      </c>
      <c r="D23" s="9">
        <v>2</v>
      </c>
      <c r="E23" s="9" t="s">
        <v>38</v>
      </c>
      <c r="F23" s="19"/>
      <c r="G23" s="19"/>
      <c r="H23" s="19">
        <v>30</v>
      </c>
      <c r="I23" s="19"/>
      <c r="J23" s="19">
        <v>2</v>
      </c>
      <c r="K23" s="20"/>
      <c r="L23" s="20"/>
      <c r="M23" s="20">
        <v>30</v>
      </c>
      <c r="N23" s="20"/>
      <c r="O23" s="20">
        <v>3</v>
      </c>
      <c r="P23" s="21"/>
      <c r="Q23" s="21"/>
      <c r="R23" s="21">
        <v>30</v>
      </c>
      <c r="S23" s="21"/>
      <c r="T23" s="21">
        <v>3</v>
      </c>
      <c r="U23" s="22"/>
      <c r="V23" s="22"/>
      <c r="W23" s="22">
        <v>30</v>
      </c>
      <c r="X23" s="22">
        <f>+X36</f>
        <v>0</v>
      </c>
      <c r="Y23" s="22">
        <v>3</v>
      </c>
      <c r="Z23" s="23"/>
      <c r="AA23" s="23"/>
      <c r="AB23" s="23"/>
      <c r="AC23" s="23"/>
      <c r="AD23" s="23"/>
      <c r="AE23" s="24"/>
      <c r="AF23" s="24"/>
      <c r="AG23" s="24"/>
      <c r="AH23" s="24"/>
      <c r="AI23" s="24"/>
      <c r="AJ23" s="9">
        <f>SUM(F23:AI23)-AK23</f>
        <v>120</v>
      </c>
      <c r="AK23" s="9">
        <f>J23+O23+T23+Y23+AD23+AI23</f>
        <v>11</v>
      </c>
    </row>
    <row r="24" spans="1:37" ht="32" x14ac:dyDescent="0.2">
      <c r="A24" s="70">
        <v>6</v>
      </c>
      <c r="B24" s="18" t="s">
        <v>39</v>
      </c>
      <c r="C24" s="61">
        <v>3</v>
      </c>
      <c r="D24" s="61">
        <v>2</v>
      </c>
      <c r="E24" s="61">
        <v>3</v>
      </c>
      <c r="F24" s="71"/>
      <c r="G24" s="71"/>
      <c r="H24" s="71"/>
      <c r="I24" s="71"/>
      <c r="J24" s="71"/>
      <c r="K24" s="74"/>
      <c r="L24" s="74"/>
      <c r="M24" s="74">
        <v>60</v>
      </c>
      <c r="N24" s="74"/>
      <c r="O24" s="74">
        <v>4</v>
      </c>
      <c r="P24" s="72"/>
      <c r="Q24" s="72"/>
      <c r="R24" s="72">
        <v>60</v>
      </c>
      <c r="S24" s="72"/>
      <c r="T24" s="72">
        <v>6</v>
      </c>
      <c r="U24" s="73"/>
      <c r="V24" s="73"/>
      <c r="W24" s="73"/>
      <c r="X24" s="73"/>
      <c r="Y24" s="73"/>
      <c r="Z24" s="76"/>
      <c r="AA24" s="76"/>
      <c r="AB24" s="76"/>
      <c r="AC24" s="76"/>
      <c r="AD24" s="76"/>
      <c r="AE24" s="75"/>
      <c r="AF24" s="75"/>
      <c r="AG24" s="75"/>
      <c r="AH24" s="75"/>
      <c r="AI24" s="75"/>
      <c r="AJ24" s="61">
        <f>SUM(F24:AI24)-AK24</f>
        <v>120</v>
      </c>
      <c r="AK24" s="61">
        <f>J24+O24+T24+Y24+AD24+AI24</f>
        <v>10</v>
      </c>
    </row>
    <row r="25" spans="1:37" ht="32" x14ac:dyDescent="0.2">
      <c r="A25" s="70"/>
      <c r="B25" s="18" t="s">
        <v>40</v>
      </c>
      <c r="C25" s="61"/>
      <c r="D25" s="61"/>
      <c r="E25" s="61"/>
      <c r="F25" s="71"/>
      <c r="G25" s="71"/>
      <c r="H25" s="71"/>
      <c r="I25" s="71"/>
      <c r="J25" s="71"/>
      <c r="K25" s="74"/>
      <c r="L25" s="74"/>
      <c r="M25" s="74"/>
      <c r="N25" s="74"/>
      <c r="O25" s="74"/>
      <c r="P25" s="72"/>
      <c r="Q25" s="72"/>
      <c r="R25" s="72"/>
      <c r="S25" s="72"/>
      <c r="T25" s="72"/>
      <c r="U25" s="73"/>
      <c r="V25" s="73"/>
      <c r="W25" s="73"/>
      <c r="X25" s="73"/>
      <c r="Y25" s="73"/>
      <c r="Z25" s="76"/>
      <c r="AA25" s="76"/>
      <c r="AB25" s="76"/>
      <c r="AC25" s="76"/>
      <c r="AD25" s="76"/>
      <c r="AE25" s="75"/>
      <c r="AF25" s="75"/>
      <c r="AG25" s="75"/>
      <c r="AH25" s="75"/>
      <c r="AI25" s="75"/>
      <c r="AJ25" s="61"/>
      <c r="AK25" s="61"/>
    </row>
    <row r="26" spans="1:37" ht="32" x14ac:dyDescent="0.2">
      <c r="A26" s="70"/>
      <c r="B26" s="18" t="s">
        <v>41</v>
      </c>
      <c r="C26" s="61"/>
      <c r="D26" s="61"/>
      <c r="E26" s="61"/>
      <c r="F26" s="71"/>
      <c r="G26" s="71"/>
      <c r="H26" s="71"/>
      <c r="I26" s="71"/>
      <c r="J26" s="71"/>
      <c r="K26" s="74"/>
      <c r="L26" s="74"/>
      <c r="M26" s="74"/>
      <c r="N26" s="74"/>
      <c r="O26" s="74"/>
      <c r="P26" s="72"/>
      <c r="Q26" s="72"/>
      <c r="R26" s="72"/>
      <c r="S26" s="72"/>
      <c r="T26" s="72"/>
      <c r="U26" s="73"/>
      <c r="V26" s="73"/>
      <c r="W26" s="73"/>
      <c r="X26" s="73"/>
      <c r="Y26" s="73"/>
      <c r="Z26" s="76"/>
      <c r="AA26" s="76"/>
      <c r="AB26" s="76"/>
      <c r="AC26" s="76"/>
      <c r="AD26" s="76"/>
      <c r="AE26" s="75"/>
      <c r="AF26" s="75"/>
      <c r="AG26" s="75"/>
      <c r="AH26" s="75"/>
      <c r="AI26" s="75"/>
      <c r="AJ26" s="61"/>
      <c r="AK26" s="61"/>
    </row>
    <row r="27" spans="1:37" ht="32" x14ac:dyDescent="0.2">
      <c r="A27" s="70"/>
      <c r="B27" s="18" t="s">
        <v>87</v>
      </c>
      <c r="C27" s="61"/>
      <c r="D27" s="61"/>
      <c r="E27" s="61"/>
      <c r="F27" s="71"/>
      <c r="G27" s="71"/>
      <c r="H27" s="71"/>
      <c r="I27" s="71"/>
      <c r="J27" s="71"/>
      <c r="K27" s="74"/>
      <c r="L27" s="74"/>
      <c r="M27" s="74"/>
      <c r="N27" s="74"/>
      <c r="O27" s="74"/>
      <c r="P27" s="72"/>
      <c r="Q27" s="72"/>
      <c r="R27" s="72"/>
      <c r="S27" s="72"/>
      <c r="T27" s="72"/>
      <c r="U27" s="73"/>
      <c r="V27" s="73"/>
      <c r="W27" s="73"/>
      <c r="X27" s="73"/>
      <c r="Y27" s="73"/>
      <c r="Z27" s="76"/>
      <c r="AA27" s="76"/>
      <c r="AB27" s="76"/>
      <c r="AC27" s="76"/>
      <c r="AD27" s="76"/>
      <c r="AE27" s="75"/>
      <c r="AF27" s="75"/>
      <c r="AG27" s="75"/>
      <c r="AH27" s="75"/>
      <c r="AI27" s="75"/>
      <c r="AJ27" s="61"/>
      <c r="AK27" s="61"/>
    </row>
    <row r="28" spans="1:37" ht="32" x14ac:dyDescent="0.2">
      <c r="A28" s="70">
        <v>7</v>
      </c>
      <c r="B28" s="18" t="s">
        <v>42</v>
      </c>
      <c r="C28" s="61">
        <v>6</v>
      </c>
      <c r="D28" s="61"/>
      <c r="E28" s="61">
        <v>5</v>
      </c>
      <c r="F28" s="71"/>
      <c r="G28" s="71"/>
      <c r="H28" s="71"/>
      <c r="I28" s="71"/>
      <c r="J28" s="71"/>
      <c r="K28" s="74"/>
      <c r="L28" s="74"/>
      <c r="M28" s="74"/>
      <c r="N28" s="74"/>
      <c r="O28" s="74"/>
      <c r="P28" s="72"/>
      <c r="Q28" s="72"/>
      <c r="R28" s="72"/>
      <c r="S28" s="72"/>
      <c r="T28" s="72"/>
      <c r="U28" s="73"/>
      <c r="V28" s="73"/>
      <c r="W28" s="73"/>
      <c r="X28" s="73"/>
      <c r="Y28" s="73"/>
      <c r="Z28" s="76"/>
      <c r="AA28" s="76"/>
      <c r="AB28" s="76">
        <v>30</v>
      </c>
      <c r="AC28" s="76"/>
      <c r="AD28" s="76">
        <v>3</v>
      </c>
      <c r="AE28" s="75"/>
      <c r="AF28" s="75"/>
      <c r="AG28" s="75">
        <v>30</v>
      </c>
      <c r="AH28" s="75"/>
      <c r="AI28" s="75">
        <v>3</v>
      </c>
      <c r="AJ28" s="61">
        <f>SUM(F28:AI28)-AK28</f>
        <v>60</v>
      </c>
      <c r="AK28" s="61">
        <f>J28+O28+T28+Y28+AD28+AI28</f>
        <v>6</v>
      </c>
    </row>
    <row r="29" spans="1:37" ht="32" x14ac:dyDescent="0.2">
      <c r="A29" s="70"/>
      <c r="B29" s="18" t="s">
        <v>43</v>
      </c>
      <c r="C29" s="61"/>
      <c r="D29" s="61"/>
      <c r="E29" s="61"/>
      <c r="F29" s="71"/>
      <c r="G29" s="71"/>
      <c r="H29" s="71"/>
      <c r="I29" s="71"/>
      <c r="J29" s="71"/>
      <c r="K29" s="74"/>
      <c r="L29" s="74"/>
      <c r="M29" s="74"/>
      <c r="N29" s="74"/>
      <c r="O29" s="74"/>
      <c r="P29" s="72"/>
      <c r="Q29" s="72"/>
      <c r="R29" s="72"/>
      <c r="S29" s="72"/>
      <c r="T29" s="72"/>
      <c r="U29" s="73"/>
      <c r="V29" s="73"/>
      <c r="W29" s="73"/>
      <c r="X29" s="73"/>
      <c r="Y29" s="73"/>
      <c r="Z29" s="76"/>
      <c r="AA29" s="76"/>
      <c r="AB29" s="76"/>
      <c r="AC29" s="76"/>
      <c r="AD29" s="76"/>
      <c r="AE29" s="75"/>
      <c r="AF29" s="75"/>
      <c r="AG29" s="75"/>
      <c r="AH29" s="75"/>
      <c r="AI29" s="75"/>
      <c r="AJ29" s="61"/>
      <c r="AK29" s="61"/>
    </row>
    <row r="30" spans="1:37" ht="32" x14ac:dyDescent="0.2">
      <c r="A30" s="70"/>
      <c r="B30" s="18" t="s">
        <v>44</v>
      </c>
      <c r="C30" s="61"/>
      <c r="D30" s="61"/>
      <c r="E30" s="61"/>
      <c r="F30" s="71"/>
      <c r="G30" s="71"/>
      <c r="H30" s="71"/>
      <c r="I30" s="71"/>
      <c r="J30" s="71"/>
      <c r="K30" s="74"/>
      <c r="L30" s="74"/>
      <c r="M30" s="74"/>
      <c r="N30" s="74"/>
      <c r="O30" s="74"/>
      <c r="P30" s="72"/>
      <c r="Q30" s="72"/>
      <c r="R30" s="72"/>
      <c r="S30" s="72"/>
      <c r="T30" s="72"/>
      <c r="U30" s="73"/>
      <c r="V30" s="73"/>
      <c r="W30" s="73"/>
      <c r="X30" s="73"/>
      <c r="Y30" s="73"/>
      <c r="Z30" s="76"/>
      <c r="AA30" s="76"/>
      <c r="AB30" s="76"/>
      <c r="AC30" s="76"/>
      <c r="AD30" s="76"/>
      <c r="AE30" s="75"/>
      <c r="AF30" s="75"/>
      <c r="AG30" s="75"/>
      <c r="AH30" s="75"/>
      <c r="AI30" s="75"/>
      <c r="AJ30" s="61"/>
      <c r="AK30" s="61"/>
    </row>
    <row r="31" spans="1:37" ht="32" x14ac:dyDescent="0.2">
      <c r="A31" s="70"/>
      <c r="B31" s="18" t="s">
        <v>88</v>
      </c>
      <c r="C31" s="61"/>
      <c r="D31" s="61"/>
      <c r="E31" s="61"/>
      <c r="F31" s="71"/>
      <c r="G31" s="71"/>
      <c r="H31" s="71"/>
      <c r="I31" s="71"/>
      <c r="J31" s="71"/>
      <c r="K31" s="74"/>
      <c r="L31" s="74"/>
      <c r="M31" s="74"/>
      <c r="N31" s="74"/>
      <c r="O31" s="74"/>
      <c r="P31" s="72"/>
      <c r="Q31" s="72"/>
      <c r="R31" s="72"/>
      <c r="S31" s="72"/>
      <c r="T31" s="72"/>
      <c r="U31" s="73"/>
      <c r="V31" s="73"/>
      <c r="W31" s="73"/>
      <c r="X31" s="73"/>
      <c r="Y31" s="73"/>
      <c r="Z31" s="76"/>
      <c r="AA31" s="76"/>
      <c r="AB31" s="76"/>
      <c r="AC31" s="76"/>
      <c r="AD31" s="76"/>
      <c r="AE31" s="75"/>
      <c r="AF31" s="75"/>
      <c r="AG31" s="75"/>
      <c r="AH31" s="75"/>
      <c r="AI31" s="75"/>
      <c r="AJ31" s="61"/>
      <c r="AK31" s="61"/>
    </row>
    <row r="32" spans="1:37" ht="24.75" customHeight="1" x14ac:dyDescent="0.2">
      <c r="A32" s="17">
        <v>8</v>
      </c>
      <c r="B32" s="25" t="s">
        <v>45</v>
      </c>
      <c r="C32" s="9"/>
      <c r="D32" s="9">
        <v>1.2</v>
      </c>
      <c r="E32" s="9"/>
      <c r="F32" s="19"/>
      <c r="G32" s="19">
        <v>30</v>
      </c>
      <c r="H32" s="19"/>
      <c r="I32" s="19"/>
      <c r="J32" s="19">
        <v>2</v>
      </c>
      <c r="K32" s="20"/>
      <c r="L32" s="20">
        <v>30</v>
      </c>
      <c r="M32" s="20"/>
      <c r="N32" s="20"/>
      <c r="O32" s="20">
        <v>2</v>
      </c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9">
        <f t="shared" ref="AJ32:AJ43" si="0">SUM(F32:AI32)-AK32</f>
        <v>60</v>
      </c>
      <c r="AK32" s="9">
        <f t="shared" ref="AK32:AK43" si="1">J32+O32+T32+Y32+AD32+AI32</f>
        <v>4</v>
      </c>
    </row>
    <row r="33" spans="1:37" ht="45.75" customHeight="1" x14ac:dyDescent="0.2">
      <c r="A33" s="17">
        <v>9</v>
      </c>
      <c r="B33" s="25" t="s">
        <v>46</v>
      </c>
      <c r="C33" s="9"/>
      <c r="D33" s="9">
        <v>2</v>
      </c>
      <c r="E33" s="9"/>
      <c r="F33" s="19"/>
      <c r="G33" s="19"/>
      <c r="H33" s="19"/>
      <c r="I33" s="19"/>
      <c r="J33" s="19"/>
      <c r="K33" s="20"/>
      <c r="L33" s="20">
        <v>30</v>
      </c>
      <c r="M33" s="20"/>
      <c r="N33" s="20"/>
      <c r="O33" s="20">
        <v>3</v>
      </c>
      <c r="P33" s="21"/>
      <c r="Q33" s="21"/>
      <c r="R33" s="21"/>
      <c r="S33" s="21"/>
      <c r="T33" s="21"/>
      <c r="U33" s="22"/>
      <c r="V33" s="22"/>
      <c r="W33" s="22"/>
      <c r="X33" s="22"/>
      <c r="Y33" s="22"/>
      <c r="Z33" s="23"/>
      <c r="AA33" s="23"/>
      <c r="AB33" s="23"/>
      <c r="AC33" s="23"/>
      <c r="AD33" s="23"/>
      <c r="AE33" s="24"/>
      <c r="AF33" s="24"/>
      <c r="AG33" s="24"/>
      <c r="AH33" s="24"/>
      <c r="AI33" s="24"/>
      <c r="AJ33" s="9">
        <f t="shared" si="0"/>
        <v>30</v>
      </c>
      <c r="AK33" s="9">
        <f t="shared" si="1"/>
        <v>3</v>
      </c>
    </row>
    <row r="34" spans="1:37" s="27" customFormat="1" ht="21" customHeight="1" x14ac:dyDescent="0.2">
      <c r="A34" s="70">
        <v>10</v>
      </c>
      <c r="B34" s="77" t="s">
        <v>47</v>
      </c>
      <c r="C34" s="9">
        <v>2</v>
      </c>
      <c r="D34" s="9"/>
      <c r="E34" s="9">
        <v>1</v>
      </c>
      <c r="F34" s="19">
        <v>30</v>
      </c>
      <c r="G34" s="19"/>
      <c r="H34" s="19"/>
      <c r="I34" s="19"/>
      <c r="J34" s="19">
        <v>2</v>
      </c>
      <c r="K34" s="20">
        <v>30</v>
      </c>
      <c r="L34" s="20"/>
      <c r="M34" s="20"/>
      <c r="N34" s="20"/>
      <c r="O34" s="20">
        <v>3</v>
      </c>
      <c r="P34" s="21"/>
      <c r="Q34" s="21"/>
      <c r="R34" s="21"/>
      <c r="S34" s="21"/>
      <c r="T34" s="21"/>
      <c r="U34" s="22"/>
      <c r="V34" s="22"/>
      <c r="W34" s="22"/>
      <c r="X34" s="22"/>
      <c r="Y34" s="22"/>
      <c r="Z34" s="23"/>
      <c r="AA34" s="23"/>
      <c r="AB34" s="23"/>
      <c r="AC34" s="23"/>
      <c r="AD34" s="23"/>
      <c r="AE34" s="24"/>
      <c r="AF34" s="24"/>
      <c r="AG34" s="24"/>
      <c r="AH34" s="24"/>
      <c r="AI34" s="24"/>
      <c r="AJ34" s="9">
        <v>60</v>
      </c>
      <c r="AK34" s="9">
        <f t="shared" si="1"/>
        <v>5</v>
      </c>
    </row>
    <row r="35" spans="1:37" s="27" customFormat="1" ht="24" customHeight="1" x14ac:dyDescent="0.2">
      <c r="A35" s="70"/>
      <c r="B35" s="77"/>
      <c r="C35" s="9"/>
      <c r="D35" s="9"/>
      <c r="E35" s="9">
        <v>1.2</v>
      </c>
      <c r="F35" s="19"/>
      <c r="G35" s="19"/>
      <c r="H35" s="19">
        <v>15</v>
      </c>
      <c r="I35" s="19"/>
      <c r="J35" s="19">
        <v>2</v>
      </c>
      <c r="K35" s="20"/>
      <c r="L35" s="20"/>
      <c r="M35" s="20">
        <v>15</v>
      </c>
      <c r="N35" s="20"/>
      <c r="O35" s="20">
        <v>2</v>
      </c>
      <c r="P35" s="21"/>
      <c r="Q35" s="21"/>
      <c r="R35" s="21"/>
      <c r="S35" s="21"/>
      <c r="T35" s="21"/>
      <c r="U35" s="22"/>
      <c r="V35" s="22"/>
      <c r="W35" s="22"/>
      <c r="X35" s="22"/>
      <c r="Y35" s="22"/>
      <c r="Z35" s="23"/>
      <c r="AA35" s="23"/>
      <c r="AB35" s="23"/>
      <c r="AC35" s="23"/>
      <c r="AD35" s="23"/>
      <c r="AE35" s="24"/>
      <c r="AF35" s="24"/>
      <c r="AG35" s="24"/>
      <c r="AH35" s="24"/>
      <c r="AI35" s="24"/>
      <c r="AJ35" s="9">
        <v>30</v>
      </c>
      <c r="AK35" s="9">
        <f t="shared" si="1"/>
        <v>4</v>
      </c>
    </row>
    <row r="36" spans="1:37" ht="48.75" customHeight="1" x14ac:dyDescent="0.2">
      <c r="A36" s="17">
        <v>11</v>
      </c>
      <c r="B36" s="25" t="s">
        <v>48</v>
      </c>
      <c r="C36" s="9">
        <v>1</v>
      </c>
      <c r="D36" s="9"/>
      <c r="E36" s="9"/>
      <c r="F36" s="19">
        <v>30</v>
      </c>
      <c r="G36" s="19"/>
      <c r="H36" s="19"/>
      <c r="I36" s="19"/>
      <c r="J36" s="19">
        <v>3</v>
      </c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4"/>
      <c r="AF36" s="24"/>
      <c r="AG36" s="24"/>
      <c r="AH36" s="24"/>
      <c r="AI36" s="24"/>
      <c r="AJ36" s="9">
        <f t="shared" si="0"/>
        <v>30</v>
      </c>
      <c r="AK36" s="9">
        <f t="shared" si="1"/>
        <v>3</v>
      </c>
    </row>
    <row r="37" spans="1:37" ht="32" x14ac:dyDescent="0.2">
      <c r="A37" s="17">
        <v>12</v>
      </c>
      <c r="B37" s="25" t="s">
        <v>49</v>
      </c>
      <c r="C37" s="9">
        <v>4</v>
      </c>
      <c r="D37" s="9"/>
      <c r="E37" s="9">
        <v>4</v>
      </c>
      <c r="F37" s="19"/>
      <c r="G37" s="19"/>
      <c r="H37" s="19"/>
      <c r="I37" s="19"/>
      <c r="J37" s="19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2">
        <v>30</v>
      </c>
      <c r="V37" s="22"/>
      <c r="W37" s="22"/>
      <c r="X37" s="22"/>
      <c r="Y37" s="22">
        <v>4</v>
      </c>
      <c r="Z37" s="23"/>
      <c r="AA37" s="23"/>
      <c r="AB37" s="23"/>
      <c r="AC37" s="23"/>
      <c r="AD37" s="23"/>
      <c r="AE37" s="24"/>
      <c r="AF37" s="24"/>
      <c r="AG37" s="24"/>
      <c r="AH37" s="24"/>
      <c r="AI37" s="24"/>
      <c r="AJ37" s="9">
        <f>SUM(F37:AI37)-AK37</f>
        <v>30</v>
      </c>
      <c r="AK37" s="9">
        <f t="shared" si="1"/>
        <v>4</v>
      </c>
    </row>
    <row r="38" spans="1:37" ht="32" x14ac:dyDescent="0.2">
      <c r="A38" s="17">
        <v>13</v>
      </c>
      <c r="B38" s="25" t="s">
        <v>50</v>
      </c>
      <c r="C38" s="9">
        <v>3</v>
      </c>
      <c r="D38" s="9"/>
      <c r="E38" s="9">
        <v>3</v>
      </c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1"/>
      <c r="Q38" s="21">
        <v>30</v>
      </c>
      <c r="R38" s="21"/>
      <c r="S38" s="21"/>
      <c r="T38" s="21">
        <v>4</v>
      </c>
      <c r="U38" s="22"/>
      <c r="V38" s="22"/>
      <c r="W38" s="22"/>
      <c r="X38" s="22"/>
      <c r="Y38" s="22"/>
      <c r="Z38" s="23"/>
      <c r="AA38" s="23"/>
      <c r="AB38" s="23"/>
      <c r="AC38" s="23"/>
      <c r="AD38" s="23"/>
      <c r="AE38" s="24"/>
      <c r="AF38" s="24"/>
      <c r="AG38" s="24"/>
      <c r="AH38" s="24"/>
      <c r="AI38" s="24"/>
      <c r="AJ38" s="9">
        <f>SUM(F38:AI38)-AK38</f>
        <v>30</v>
      </c>
      <c r="AK38" s="9">
        <f t="shared" si="1"/>
        <v>4</v>
      </c>
    </row>
    <row r="39" spans="1:37" ht="32" x14ac:dyDescent="0.2">
      <c r="A39" s="17">
        <v>14</v>
      </c>
      <c r="B39" s="25" t="s">
        <v>51</v>
      </c>
      <c r="C39" s="9">
        <v>2</v>
      </c>
      <c r="D39" s="9"/>
      <c r="E39" s="9">
        <v>2</v>
      </c>
      <c r="F39" s="19"/>
      <c r="G39" s="19"/>
      <c r="H39" s="19"/>
      <c r="I39" s="19"/>
      <c r="J39" s="19"/>
      <c r="K39" s="20">
        <v>30</v>
      </c>
      <c r="L39" s="20"/>
      <c r="M39" s="20"/>
      <c r="N39" s="20"/>
      <c r="O39" s="20">
        <v>4</v>
      </c>
      <c r="P39" s="21"/>
      <c r="Q39" s="21"/>
      <c r="R39" s="21"/>
      <c r="S39" s="21"/>
      <c r="T39" s="21"/>
      <c r="U39" s="22"/>
      <c r="V39" s="22"/>
      <c r="W39" s="22"/>
      <c r="X39" s="22"/>
      <c r="Y39" s="22"/>
      <c r="Z39" s="23"/>
      <c r="AA39" s="23"/>
      <c r="AB39" s="23"/>
      <c r="AC39" s="23"/>
      <c r="AD39" s="23"/>
      <c r="AE39" s="24"/>
      <c r="AF39" s="24"/>
      <c r="AG39" s="24"/>
      <c r="AH39" s="24"/>
      <c r="AI39" s="24"/>
      <c r="AJ39" s="9">
        <v>30</v>
      </c>
      <c r="AK39" s="9">
        <f t="shared" si="1"/>
        <v>4</v>
      </c>
    </row>
    <row r="40" spans="1:37" ht="29.25" customHeight="1" x14ac:dyDescent="0.2">
      <c r="A40" s="17">
        <v>15</v>
      </c>
      <c r="B40" s="25" t="s">
        <v>100</v>
      </c>
      <c r="C40" s="9">
        <v>1</v>
      </c>
      <c r="D40" s="9"/>
      <c r="E40" s="9">
        <v>1</v>
      </c>
      <c r="F40" s="19"/>
      <c r="G40" s="19">
        <v>30</v>
      </c>
      <c r="H40" s="19"/>
      <c r="I40" s="19"/>
      <c r="J40" s="19">
        <v>4</v>
      </c>
      <c r="K40" s="20"/>
      <c r="L40" s="20"/>
      <c r="M40" s="20"/>
      <c r="N40" s="20"/>
      <c r="O40" s="20"/>
      <c r="P40" s="21"/>
      <c r="Q40" s="21"/>
      <c r="R40" s="21"/>
      <c r="S40" s="21"/>
      <c r="T40" s="21"/>
      <c r="U40" s="22"/>
      <c r="V40" s="22"/>
      <c r="W40" s="22"/>
      <c r="X40" s="22"/>
      <c r="Y40" s="22"/>
      <c r="Z40" s="23"/>
      <c r="AA40" s="23"/>
      <c r="AB40" s="23"/>
      <c r="AC40" s="23"/>
      <c r="AD40" s="23"/>
      <c r="AE40" s="24"/>
      <c r="AF40" s="24"/>
      <c r="AG40" s="24"/>
      <c r="AH40" s="24"/>
      <c r="AI40" s="24"/>
      <c r="AJ40" s="9">
        <v>30</v>
      </c>
      <c r="AK40" s="9">
        <f t="shared" si="1"/>
        <v>4</v>
      </c>
    </row>
    <row r="41" spans="1:37" ht="48" x14ac:dyDescent="0.2">
      <c r="A41" s="17">
        <v>16</v>
      </c>
      <c r="B41" s="25" t="s">
        <v>52</v>
      </c>
      <c r="C41" s="9">
        <v>4</v>
      </c>
      <c r="D41" s="9"/>
      <c r="E41" s="9" t="s">
        <v>53</v>
      </c>
      <c r="F41" s="19"/>
      <c r="G41" s="19"/>
      <c r="H41" s="19"/>
      <c r="I41" s="19"/>
      <c r="J41" s="19"/>
      <c r="K41" s="20"/>
      <c r="L41" s="20"/>
      <c r="M41" s="20"/>
      <c r="N41" s="20"/>
      <c r="O41" s="20"/>
      <c r="P41" s="21"/>
      <c r="Q41" s="21">
        <v>30</v>
      </c>
      <c r="R41" s="21"/>
      <c r="S41" s="21"/>
      <c r="T41" s="21">
        <v>2</v>
      </c>
      <c r="U41" s="22"/>
      <c r="V41" s="22">
        <v>30</v>
      </c>
      <c r="W41" s="22"/>
      <c r="X41" s="22"/>
      <c r="Y41" s="22">
        <v>5</v>
      </c>
      <c r="Z41" s="23"/>
      <c r="AA41" s="23"/>
      <c r="AB41" s="23"/>
      <c r="AC41" s="23"/>
      <c r="AD41" s="23"/>
      <c r="AE41" s="24"/>
      <c r="AF41" s="24"/>
      <c r="AG41" s="24"/>
      <c r="AH41" s="24"/>
      <c r="AI41" s="24"/>
      <c r="AJ41" s="9">
        <f t="shared" si="0"/>
        <v>60</v>
      </c>
      <c r="AK41" s="9">
        <f t="shared" si="1"/>
        <v>7</v>
      </c>
    </row>
    <row r="42" spans="1:37" ht="48" x14ac:dyDescent="0.2">
      <c r="A42" s="17">
        <v>17</v>
      </c>
      <c r="B42" s="25" t="s">
        <v>54</v>
      </c>
      <c r="C42" s="9"/>
      <c r="D42" s="9">
        <v>6</v>
      </c>
      <c r="E42" s="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21"/>
      <c r="Q42" s="21"/>
      <c r="R42" s="21"/>
      <c r="S42" s="21"/>
      <c r="T42" s="21"/>
      <c r="U42" s="22"/>
      <c r="V42" s="22"/>
      <c r="W42" s="22"/>
      <c r="X42" s="22"/>
      <c r="Y42" s="22"/>
      <c r="Z42" s="23"/>
      <c r="AA42" s="23"/>
      <c r="AB42" s="23"/>
      <c r="AC42" s="23"/>
      <c r="AD42" s="23"/>
      <c r="AE42" s="24"/>
      <c r="AF42" s="24"/>
      <c r="AG42" s="24">
        <v>30</v>
      </c>
      <c r="AH42" s="24"/>
      <c r="AI42" s="24">
        <v>2</v>
      </c>
      <c r="AJ42" s="9">
        <f t="shared" si="0"/>
        <v>30</v>
      </c>
      <c r="AK42" s="9">
        <f t="shared" si="1"/>
        <v>2</v>
      </c>
    </row>
    <row r="43" spans="1:37" ht="32" x14ac:dyDescent="0.2">
      <c r="A43" s="17">
        <v>18</v>
      </c>
      <c r="B43" s="26" t="s">
        <v>55</v>
      </c>
      <c r="C43" s="28"/>
      <c r="D43" s="9">
        <v>1</v>
      </c>
      <c r="E43" s="9"/>
      <c r="F43" s="19">
        <v>30</v>
      </c>
      <c r="G43" s="19"/>
      <c r="H43" s="19"/>
      <c r="I43" s="19"/>
      <c r="J43" s="19">
        <v>3</v>
      </c>
      <c r="K43" s="20"/>
      <c r="L43" s="20"/>
      <c r="M43" s="20"/>
      <c r="N43" s="20"/>
      <c r="O43" s="20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3"/>
      <c r="AA43" s="23"/>
      <c r="AB43" s="23"/>
      <c r="AC43" s="23"/>
      <c r="AD43" s="23"/>
      <c r="AE43" s="24"/>
      <c r="AF43" s="24"/>
      <c r="AG43" s="24"/>
      <c r="AH43" s="24"/>
      <c r="AI43" s="24"/>
      <c r="AJ43" s="9">
        <f t="shared" si="0"/>
        <v>30</v>
      </c>
      <c r="AK43" s="9">
        <f t="shared" si="1"/>
        <v>3</v>
      </c>
    </row>
    <row r="44" spans="1:37" ht="23.25" customHeight="1" x14ac:dyDescent="0.2">
      <c r="A44" s="17">
        <v>19</v>
      </c>
      <c r="B44" s="29" t="s">
        <v>56</v>
      </c>
      <c r="C44" s="28"/>
      <c r="D44" s="9">
        <v>2</v>
      </c>
      <c r="E44" s="9"/>
      <c r="F44" s="19"/>
      <c r="G44" s="19"/>
      <c r="H44" s="19"/>
      <c r="I44" s="19"/>
      <c r="J44" s="19"/>
      <c r="K44" s="20">
        <v>30</v>
      </c>
      <c r="L44" s="20"/>
      <c r="M44" s="20"/>
      <c r="N44" s="20"/>
      <c r="O44" s="20">
        <v>2</v>
      </c>
      <c r="P44" s="21"/>
      <c r="Q44" s="21"/>
      <c r="R44" s="21"/>
      <c r="S44" s="21"/>
      <c r="T44" s="21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4"/>
      <c r="AF44" s="24"/>
      <c r="AG44" s="24"/>
      <c r="AH44" s="24"/>
      <c r="AI44" s="24"/>
      <c r="AJ44" s="9">
        <f>SUM(F44:AI44)-AK44</f>
        <v>30</v>
      </c>
      <c r="AK44" s="9">
        <f>J44+O44+T44+Y44+AD44+AI44</f>
        <v>2</v>
      </c>
    </row>
    <row r="45" spans="1:37" ht="32" x14ac:dyDescent="0.2">
      <c r="A45" s="78">
        <v>20</v>
      </c>
      <c r="B45" s="18" t="s">
        <v>57</v>
      </c>
      <c r="C45" s="79"/>
      <c r="D45" s="61">
        <v>6</v>
      </c>
      <c r="E45" s="61">
        <v>5</v>
      </c>
      <c r="F45" s="71"/>
      <c r="G45" s="71"/>
      <c r="H45" s="71"/>
      <c r="I45" s="71"/>
      <c r="J45" s="71"/>
      <c r="K45" s="74"/>
      <c r="L45" s="74"/>
      <c r="M45" s="74"/>
      <c r="N45" s="74"/>
      <c r="O45" s="74"/>
      <c r="P45" s="72"/>
      <c r="Q45" s="72"/>
      <c r="R45" s="72"/>
      <c r="S45" s="72"/>
      <c r="T45" s="72"/>
      <c r="U45" s="73"/>
      <c r="V45" s="73"/>
      <c r="W45" s="73"/>
      <c r="X45" s="73"/>
      <c r="Y45" s="73"/>
      <c r="Z45" s="76"/>
      <c r="AA45" s="76"/>
      <c r="AB45" s="76">
        <v>30</v>
      </c>
      <c r="AC45" s="76"/>
      <c r="AD45" s="76">
        <v>4</v>
      </c>
      <c r="AE45" s="75"/>
      <c r="AF45" s="75"/>
      <c r="AG45" s="75">
        <v>30</v>
      </c>
      <c r="AH45" s="75"/>
      <c r="AI45" s="75">
        <v>4</v>
      </c>
      <c r="AJ45" s="61">
        <f>SUM(F45:AI45)-AK45</f>
        <v>60</v>
      </c>
      <c r="AK45" s="61">
        <f>J45+O45+T45+Y45+AD45+AI45</f>
        <v>8</v>
      </c>
    </row>
    <row r="46" spans="1:37" ht="32" x14ac:dyDescent="0.2">
      <c r="A46" s="78"/>
      <c r="B46" s="30" t="s">
        <v>58</v>
      </c>
      <c r="C46" s="79"/>
      <c r="D46" s="61"/>
      <c r="E46" s="61"/>
      <c r="F46" s="71"/>
      <c r="G46" s="71"/>
      <c r="H46" s="71"/>
      <c r="I46" s="71"/>
      <c r="J46" s="71"/>
      <c r="K46" s="74"/>
      <c r="L46" s="74"/>
      <c r="M46" s="74"/>
      <c r="N46" s="74"/>
      <c r="O46" s="74"/>
      <c r="P46" s="72"/>
      <c r="Q46" s="72"/>
      <c r="R46" s="72"/>
      <c r="S46" s="72"/>
      <c r="T46" s="72"/>
      <c r="U46" s="73"/>
      <c r="V46" s="73"/>
      <c r="W46" s="73"/>
      <c r="X46" s="73"/>
      <c r="Y46" s="73"/>
      <c r="Z46" s="76"/>
      <c r="AA46" s="76"/>
      <c r="AB46" s="76"/>
      <c r="AC46" s="76"/>
      <c r="AD46" s="76"/>
      <c r="AE46" s="75"/>
      <c r="AF46" s="75"/>
      <c r="AG46" s="75"/>
      <c r="AH46" s="75"/>
      <c r="AI46" s="75"/>
      <c r="AJ46" s="61"/>
      <c r="AK46" s="61"/>
    </row>
    <row r="47" spans="1:37" ht="32" x14ac:dyDescent="0.2">
      <c r="A47" s="78"/>
      <c r="B47" s="30" t="s">
        <v>59</v>
      </c>
      <c r="C47" s="79"/>
      <c r="D47" s="61"/>
      <c r="E47" s="61"/>
      <c r="F47" s="71"/>
      <c r="G47" s="71"/>
      <c r="H47" s="71"/>
      <c r="I47" s="71"/>
      <c r="J47" s="71"/>
      <c r="K47" s="74"/>
      <c r="L47" s="74"/>
      <c r="M47" s="74"/>
      <c r="N47" s="74"/>
      <c r="O47" s="74"/>
      <c r="P47" s="72"/>
      <c r="Q47" s="72"/>
      <c r="R47" s="72"/>
      <c r="S47" s="72"/>
      <c r="T47" s="72"/>
      <c r="U47" s="73"/>
      <c r="V47" s="73"/>
      <c r="W47" s="73"/>
      <c r="X47" s="73"/>
      <c r="Y47" s="73"/>
      <c r="Z47" s="76"/>
      <c r="AA47" s="76"/>
      <c r="AB47" s="76"/>
      <c r="AC47" s="76"/>
      <c r="AD47" s="76"/>
      <c r="AE47" s="75"/>
      <c r="AF47" s="75"/>
      <c r="AG47" s="75"/>
      <c r="AH47" s="75"/>
      <c r="AI47" s="75"/>
      <c r="AJ47" s="61"/>
      <c r="AK47" s="61"/>
    </row>
    <row r="48" spans="1:37" ht="32" x14ac:dyDescent="0.2">
      <c r="A48" s="78"/>
      <c r="B48" s="18" t="s">
        <v>89</v>
      </c>
      <c r="C48" s="79"/>
      <c r="D48" s="61"/>
      <c r="E48" s="61"/>
      <c r="F48" s="71"/>
      <c r="G48" s="71"/>
      <c r="H48" s="71"/>
      <c r="I48" s="71"/>
      <c r="J48" s="71"/>
      <c r="K48" s="74"/>
      <c r="L48" s="74"/>
      <c r="M48" s="74"/>
      <c r="N48" s="74"/>
      <c r="O48" s="74"/>
      <c r="P48" s="72"/>
      <c r="Q48" s="72"/>
      <c r="R48" s="72"/>
      <c r="S48" s="72"/>
      <c r="T48" s="72"/>
      <c r="U48" s="73"/>
      <c r="V48" s="73"/>
      <c r="W48" s="73"/>
      <c r="X48" s="73"/>
      <c r="Y48" s="73"/>
      <c r="Z48" s="76"/>
      <c r="AA48" s="76"/>
      <c r="AB48" s="76"/>
      <c r="AC48" s="76"/>
      <c r="AD48" s="76"/>
      <c r="AE48" s="75"/>
      <c r="AF48" s="75"/>
      <c r="AG48" s="75"/>
      <c r="AH48" s="75"/>
      <c r="AI48" s="75"/>
      <c r="AJ48" s="61"/>
      <c r="AK48" s="61"/>
    </row>
    <row r="49" spans="1:37" ht="31.5" customHeight="1" x14ac:dyDescent="0.2">
      <c r="A49" s="31">
        <v>21</v>
      </c>
      <c r="B49" s="25" t="s">
        <v>60</v>
      </c>
      <c r="C49" s="32"/>
      <c r="D49" s="33">
        <v>4</v>
      </c>
      <c r="E49" s="33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6"/>
      <c r="Q49" s="36"/>
      <c r="R49" s="36"/>
      <c r="S49" s="36"/>
      <c r="T49" s="36"/>
      <c r="U49" s="37"/>
      <c r="V49" s="37">
        <v>30</v>
      </c>
      <c r="W49" s="37"/>
      <c r="X49" s="37"/>
      <c r="Y49" s="37">
        <v>3</v>
      </c>
      <c r="Z49" s="38"/>
      <c r="AA49" s="38"/>
      <c r="AB49" s="38"/>
      <c r="AC49" s="38"/>
      <c r="AD49" s="38"/>
      <c r="AE49" s="39"/>
      <c r="AF49" s="39"/>
      <c r="AG49" s="39"/>
      <c r="AH49" s="39"/>
      <c r="AI49" s="39"/>
      <c r="AJ49" s="33">
        <v>30</v>
      </c>
      <c r="AK49" s="33">
        <v>3</v>
      </c>
    </row>
    <row r="50" spans="1:37" ht="29.25" customHeight="1" x14ac:dyDescent="0.2">
      <c r="A50" s="17">
        <v>22</v>
      </c>
      <c r="B50" s="18" t="s">
        <v>61</v>
      </c>
      <c r="C50" s="28"/>
      <c r="D50" s="9"/>
      <c r="E50" s="9">
        <v>5.6</v>
      </c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2"/>
      <c r="V50" s="22"/>
      <c r="W50" s="22"/>
      <c r="X50" s="22"/>
      <c r="Y50" s="22"/>
      <c r="Z50" s="23"/>
      <c r="AA50" s="23"/>
      <c r="AB50" s="23"/>
      <c r="AC50" s="23">
        <v>30</v>
      </c>
      <c r="AD50" s="23">
        <v>4</v>
      </c>
      <c r="AE50" s="24"/>
      <c r="AF50" s="24"/>
      <c r="AG50" s="24"/>
      <c r="AH50" s="24">
        <v>30</v>
      </c>
      <c r="AI50" s="24">
        <v>10</v>
      </c>
      <c r="AJ50" s="9">
        <f>SUM(F50:AI50)-AK50</f>
        <v>60</v>
      </c>
      <c r="AK50" s="9">
        <f>J50+O50+T50+Y50+AD50+AI50</f>
        <v>14</v>
      </c>
    </row>
    <row r="51" spans="1:37" ht="25" customHeight="1" x14ac:dyDescent="0.2">
      <c r="A51" s="17">
        <v>23</v>
      </c>
      <c r="B51" s="18" t="s">
        <v>101</v>
      </c>
      <c r="C51" s="28"/>
      <c r="D51" s="9"/>
      <c r="E51" s="9">
        <v>6</v>
      </c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2"/>
      <c r="V51" s="22"/>
      <c r="W51" s="22"/>
      <c r="X51" s="22"/>
      <c r="Y51" s="22"/>
      <c r="Z51" s="23"/>
      <c r="AA51" s="23"/>
      <c r="AB51" s="23"/>
      <c r="AC51" s="23"/>
      <c r="AD51" s="23"/>
      <c r="AE51" s="24"/>
      <c r="AF51" s="24"/>
      <c r="AG51" s="24"/>
      <c r="AH51" s="24"/>
      <c r="AI51" s="24">
        <v>2</v>
      </c>
      <c r="AJ51" s="9">
        <v>60</v>
      </c>
      <c r="AK51" s="9">
        <f>J51+O51+T51+Y51+AD51+AI51</f>
        <v>2</v>
      </c>
    </row>
    <row r="52" spans="1:37" s="40" customFormat="1" ht="24" customHeight="1" x14ac:dyDescent="0.2">
      <c r="A52" s="80" t="s">
        <v>68</v>
      </c>
      <c r="B52" s="80"/>
      <c r="C52" s="80"/>
      <c r="D52" s="80"/>
      <c r="E52" s="80"/>
      <c r="F52" s="28">
        <f t="shared" ref="F52:AK52" si="2">SUM(F10:F51)</f>
        <v>90</v>
      </c>
      <c r="G52" s="28">
        <f t="shared" si="2"/>
        <v>60</v>
      </c>
      <c r="H52" s="28">
        <f t="shared" si="2"/>
        <v>195</v>
      </c>
      <c r="I52" s="28">
        <f t="shared" si="2"/>
        <v>0</v>
      </c>
      <c r="J52" s="28">
        <f t="shared" si="2"/>
        <v>28</v>
      </c>
      <c r="K52" s="28">
        <f t="shared" si="2"/>
        <v>90</v>
      </c>
      <c r="L52" s="28">
        <f t="shared" si="2"/>
        <v>60</v>
      </c>
      <c r="M52" s="28">
        <f t="shared" si="2"/>
        <v>285</v>
      </c>
      <c r="N52" s="28">
        <f t="shared" si="2"/>
        <v>0</v>
      </c>
      <c r="O52" s="28">
        <f t="shared" si="2"/>
        <v>32</v>
      </c>
      <c r="P52" s="28">
        <f t="shared" si="2"/>
        <v>0</v>
      </c>
      <c r="Q52" s="28">
        <f t="shared" si="2"/>
        <v>60</v>
      </c>
      <c r="R52" s="28">
        <f t="shared" si="2"/>
        <v>270</v>
      </c>
      <c r="S52" s="28">
        <f t="shared" si="2"/>
        <v>0</v>
      </c>
      <c r="T52" s="28">
        <f t="shared" si="2"/>
        <v>22</v>
      </c>
      <c r="U52" s="28">
        <f t="shared" si="2"/>
        <v>30</v>
      </c>
      <c r="V52" s="28">
        <f t="shared" si="2"/>
        <v>60</v>
      </c>
      <c r="W52" s="28">
        <f t="shared" si="2"/>
        <v>150</v>
      </c>
      <c r="X52" s="28">
        <f t="shared" si="2"/>
        <v>0</v>
      </c>
      <c r="Y52" s="28">
        <f t="shared" si="2"/>
        <v>22</v>
      </c>
      <c r="Z52" s="28">
        <f t="shared" si="2"/>
        <v>0</v>
      </c>
      <c r="AA52" s="28">
        <f t="shared" si="2"/>
        <v>0</v>
      </c>
      <c r="AB52" s="28">
        <f t="shared" si="2"/>
        <v>210</v>
      </c>
      <c r="AC52" s="28">
        <f t="shared" si="2"/>
        <v>30</v>
      </c>
      <c r="AD52" s="28">
        <f t="shared" si="2"/>
        <v>19</v>
      </c>
      <c r="AE52" s="28">
        <f t="shared" si="2"/>
        <v>0</v>
      </c>
      <c r="AF52" s="28">
        <f t="shared" si="2"/>
        <v>0</v>
      </c>
      <c r="AG52" s="28">
        <f t="shared" si="2"/>
        <v>240</v>
      </c>
      <c r="AH52" s="28">
        <f t="shared" si="2"/>
        <v>30</v>
      </c>
      <c r="AI52" s="28">
        <f t="shared" si="2"/>
        <v>30</v>
      </c>
      <c r="AJ52" s="28">
        <f>SUM(AJ10:AJ50)</f>
        <v>1860</v>
      </c>
      <c r="AK52" s="28">
        <f t="shared" si="2"/>
        <v>153</v>
      </c>
    </row>
    <row r="53" spans="1:37" ht="20.25" customHeight="1" x14ac:dyDescent="0.2">
      <c r="A53" s="81" t="s">
        <v>62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37" ht="25" customHeight="1" x14ac:dyDescent="0.2">
      <c r="A54" s="17">
        <v>24</v>
      </c>
      <c r="B54" s="46" t="s">
        <v>79</v>
      </c>
      <c r="C54" s="28"/>
      <c r="D54" s="9">
        <v>5</v>
      </c>
      <c r="E54" s="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2"/>
      <c r="V54" s="22"/>
      <c r="W54" s="22"/>
      <c r="X54" s="22"/>
      <c r="Y54" s="22"/>
      <c r="Z54" s="23"/>
      <c r="AA54" s="23">
        <v>30</v>
      </c>
      <c r="AB54" s="23"/>
      <c r="AC54" s="23"/>
      <c r="AD54" s="23">
        <v>3</v>
      </c>
      <c r="AE54" s="24"/>
      <c r="AF54" s="24"/>
      <c r="AG54" s="24"/>
      <c r="AH54" s="24"/>
      <c r="AI54" s="24"/>
      <c r="AJ54" s="9">
        <f t="shared" ref="AJ54:AJ59" si="3">SUM(F54:AI54)-AK54</f>
        <v>30</v>
      </c>
      <c r="AK54" s="9">
        <f t="shared" ref="AK54:AK60" si="4">J54+O54+T54+Y54+AD54+AI54</f>
        <v>3</v>
      </c>
    </row>
    <row r="55" spans="1:37" ht="39" customHeight="1" x14ac:dyDescent="0.2">
      <c r="A55" s="17">
        <v>25</v>
      </c>
      <c r="B55" s="18" t="s">
        <v>63</v>
      </c>
      <c r="C55" s="28"/>
      <c r="D55" s="9">
        <v>5</v>
      </c>
      <c r="E55" s="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2"/>
      <c r="V55" s="22"/>
      <c r="W55" s="22"/>
      <c r="X55" s="22"/>
      <c r="Y55" s="22"/>
      <c r="Z55" s="23"/>
      <c r="AA55" s="23">
        <v>30</v>
      </c>
      <c r="AB55" s="23"/>
      <c r="AC55" s="23"/>
      <c r="AD55" s="23">
        <v>4</v>
      </c>
      <c r="AE55" s="24"/>
      <c r="AF55" s="24"/>
      <c r="AG55" s="24"/>
      <c r="AH55" s="24"/>
      <c r="AI55" s="24"/>
      <c r="AJ55" s="9">
        <f t="shared" si="3"/>
        <v>30</v>
      </c>
      <c r="AK55" s="9">
        <f t="shared" si="4"/>
        <v>4</v>
      </c>
    </row>
    <row r="56" spans="1:37" ht="29.25" customHeight="1" x14ac:dyDescent="0.2">
      <c r="A56" s="17">
        <v>26</v>
      </c>
      <c r="B56" s="18" t="s">
        <v>64</v>
      </c>
      <c r="C56" s="28"/>
      <c r="D56" s="9">
        <v>5</v>
      </c>
      <c r="E56" s="9">
        <v>4</v>
      </c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2"/>
      <c r="V56" s="22"/>
      <c r="W56" s="22">
        <v>30</v>
      </c>
      <c r="X56" s="22"/>
      <c r="Y56" s="22">
        <v>3</v>
      </c>
      <c r="Z56" s="23"/>
      <c r="AA56" s="23"/>
      <c r="AB56" s="23">
        <v>30</v>
      </c>
      <c r="AC56" s="23"/>
      <c r="AD56" s="23">
        <v>4</v>
      </c>
      <c r="AE56" s="24"/>
      <c r="AF56" s="24"/>
      <c r="AG56" s="24"/>
      <c r="AH56" s="24"/>
      <c r="AI56" s="24"/>
      <c r="AJ56" s="9">
        <f t="shared" si="3"/>
        <v>60</v>
      </c>
      <c r="AK56" s="9">
        <f t="shared" si="4"/>
        <v>7</v>
      </c>
    </row>
    <row r="57" spans="1:37" ht="25" customHeight="1" x14ac:dyDescent="0.2">
      <c r="A57" s="17">
        <v>27</v>
      </c>
      <c r="B57" s="18" t="s">
        <v>65</v>
      </c>
      <c r="C57" s="28"/>
      <c r="D57" s="9">
        <v>3</v>
      </c>
      <c r="E57" s="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21"/>
      <c r="Q57" s="21">
        <v>30</v>
      </c>
      <c r="R57" s="21"/>
      <c r="S57" s="21"/>
      <c r="T57" s="21">
        <v>2</v>
      </c>
      <c r="U57" s="22"/>
      <c r="V57" s="22"/>
      <c r="W57" s="22"/>
      <c r="X57" s="22"/>
      <c r="Y57" s="22"/>
      <c r="Z57" s="23"/>
      <c r="AA57" s="23"/>
      <c r="AB57" s="23"/>
      <c r="AC57" s="23"/>
      <c r="AD57" s="23"/>
      <c r="AE57" s="24"/>
      <c r="AF57" s="24"/>
      <c r="AG57" s="24"/>
      <c r="AH57" s="24"/>
      <c r="AI57" s="24"/>
      <c r="AJ57" s="9">
        <f t="shared" si="3"/>
        <v>30</v>
      </c>
      <c r="AK57" s="9">
        <f t="shared" si="4"/>
        <v>2</v>
      </c>
    </row>
    <row r="58" spans="1:37" ht="25" customHeight="1" x14ac:dyDescent="0.2">
      <c r="A58" s="17">
        <v>28</v>
      </c>
      <c r="B58" s="18" t="s">
        <v>81</v>
      </c>
      <c r="C58" s="28"/>
      <c r="D58" s="9">
        <v>3</v>
      </c>
      <c r="E58" s="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21"/>
      <c r="Q58" s="21">
        <v>30</v>
      </c>
      <c r="R58" s="21"/>
      <c r="S58" s="21"/>
      <c r="T58" s="21">
        <v>2</v>
      </c>
      <c r="U58" s="22"/>
      <c r="V58" s="22"/>
      <c r="W58" s="22"/>
      <c r="X58" s="22"/>
      <c r="Y58" s="22"/>
      <c r="Z58" s="23"/>
      <c r="AA58" s="23"/>
      <c r="AB58" s="23"/>
      <c r="AC58" s="23"/>
      <c r="AD58" s="23"/>
      <c r="AE58" s="24"/>
      <c r="AF58" s="24"/>
      <c r="AG58" s="24"/>
      <c r="AH58" s="24"/>
      <c r="AI58" s="24"/>
      <c r="AJ58" s="9">
        <f t="shared" si="3"/>
        <v>30</v>
      </c>
      <c r="AK58" s="9">
        <f t="shared" si="4"/>
        <v>2</v>
      </c>
    </row>
    <row r="59" spans="1:37" ht="24" customHeight="1" x14ac:dyDescent="0.2">
      <c r="A59" s="17">
        <v>29</v>
      </c>
      <c r="B59" s="18" t="s">
        <v>66</v>
      </c>
      <c r="C59" s="28"/>
      <c r="D59" s="9">
        <v>4</v>
      </c>
      <c r="E59" s="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2"/>
      <c r="V59" s="22">
        <v>60</v>
      </c>
      <c r="W59" s="22"/>
      <c r="X59" s="22"/>
      <c r="Y59" s="22">
        <v>4</v>
      </c>
      <c r="Z59" s="23"/>
      <c r="AA59" s="23"/>
      <c r="AB59" s="23"/>
      <c r="AC59" s="23"/>
      <c r="AD59" s="23"/>
      <c r="AE59" s="24"/>
      <c r="AF59" s="24"/>
      <c r="AG59" s="24"/>
      <c r="AH59" s="24"/>
      <c r="AI59" s="24"/>
      <c r="AJ59" s="9">
        <f t="shared" si="3"/>
        <v>60</v>
      </c>
      <c r="AK59" s="9">
        <f t="shared" si="4"/>
        <v>4</v>
      </c>
    </row>
    <row r="60" spans="1:37" ht="48" x14ac:dyDescent="0.2">
      <c r="A60" s="17">
        <v>30</v>
      </c>
      <c r="B60" s="18" t="s">
        <v>67</v>
      </c>
      <c r="C60" s="28"/>
      <c r="D60" s="9">
        <v>4</v>
      </c>
      <c r="E60" s="9">
        <v>3</v>
      </c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21"/>
      <c r="Q60" s="21">
        <v>30</v>
      </c>
      <c r="R60" s="21"/>
      <c r="S60" s="21"/>
      <c r="T60" s="21">
        <v>2</v>
      </c>
      <c r="U60" s="22"/>
      <c r="V60" s="22">
        <v>30</v>
      </c>
      <c r="W60" s="22"/>
      <c r="X60" s="22"/>
      <c r="Y60" s="22">
        <v>3</v>
      </c>
      <c r="Z60" s="23"/>
      <c r="AA60" s="23"/>
      <c r="AB60" s="23"/>
      <c r="AC60" s="23"/>
      <c r="AD60" s="23"/>
      <c r="AE60" s="24"/>
      <c r="AF60" s="24"/>
      <c r="AG60" s="24"/>
      <c r="AH60" s="24"/>
      <c r="AI60" s="24"/>
      <c r="AJ60" s="9">
        <v>60</v>
      </c>
      <c r="AK60" s="9">
        <f t="shared" si="4"/>
        <v>5</v>
      </c>
    </row>
    <row r="61" spans="1:37" s="40" customFormat="1" ht="23.25" customHeight="1" x14ac:dyDescent="0.2">
      <c r="A61" s="80" t="s">
        <v>68</v>
      </c>
      <c r="B61" s="80"/>
      <c r="C61" s="80"/>
      <c r="D61" s="80"/>
      <c r="E61" s="80"/>
      <c r="F61" s="28">
        <f t="shared" ref="F61:AI61" si="5">SUM(F54:F60)</f>
        <v>0</v>
      </c>
      <c r="G61" s="28">
        <f t="shared" si="5"/>
        <v>0</v>
      </c>
      <c r="H61" s="28">
        <f t="shared" si="5"/>
        <v>0</v>
      </c>
      <c r="I61" s="28">
        <f t="shared" si="5"/>
        <v>0</v>
      </c>
      <c r="J61" s="28">
        <f t="shared" si="5"/>
        <v>0</v>
      </c>
      <c r="K61" s="28">
        <f t="shared" si="5"/>
        <v>0</v>
      </c>
      <c r="L61" s="28">
        <f t="shared" si="5"/>
        <v>0</v>
      </c>
      <c r="M61" s="28">
        <f t="shared" si="5"/>
        <v>0</v>
      </c>
      <c r="N61" s="28">
        <f t="shared" si="5"/>
        <v>0</v>
      </c>
      <c r="O61" s="28">
        <f t="shared" si="5"/>
        <v>0</v>
      </c>
      <c r="P61" s="28">
        <f t="shared" si="5"/>
        <v>0</v>
      </c>
      <c r="Q61" s="28">
        <f t="shared" si="5"/>
        <v>90</v>
      </c>
      <c r="R61" s="28">
        <f t="shared" si="5"/>
        <v>0</v>
      </c>
      <c r="S61" s="28">
        <f t="shared" si="5"/>
        <v>0</v>
      </c>
      <c r="T61" s="28">
        <f t="shared" si="5"/>
        <v>6</v>
      </c>
      <c r="U61" s="28">
        <f t="shared" si="5"/>
        <v>0</v>
      </c>
      <c r="V61" s="28">
        <f t="shared" si="5"/>
        <v>90</v>
      </c>
      <c r="W61" s="28">
        <f t="shared" si="5"/>
        <v>30</v>
      </c>
      <c r="X61" s="28">
        <f t="shared" si="5"/>
        <v>0</v>
      </c>
      <c r="Y61" s="28">
        <f t="shared" si="5"/>
        <v>10</v>
      </c>
      <c r="Z61" s="28">
        <f t="shared" si="5"/>
        <v>0</v>
      </c>
      <c r="AA61" s="28">
        <f t="shared" si="5"/>
        <v>60</v>
      </c>
      <c r="AB61" s="28">
        <f t="shared" si="5"/>
        <v>30</v>
      </c>
      <c r="AC61" s="28">
        <f t="shared" si="5"/>
        <v>0</v>
      </c>
      <c r="AD61" s="28">
        <f t="shared" si="5"/>
        <v>11</v>
      </c>
      <c r="AE61" s="28">
        <f t="shared" si="5"/>
        <v>0</v>
      </c>
      <c r="AF61" s="28">
        <f t="shared" si="5"/>
        <v>0</v>
      </c>
      <c r="AG61" s="28">
        <f t="shared" si="5"/>
        <v>0</v>
      </c>
      <c r="AH61" s="28">
        <f t="shared" si="5"/>
        <v>0</v>
      </c>
      <c r="AI61" s="28">
        <f t="shared" si="5"/>
        <v>0</v>
      </c>
      <c r="AJ61" s="28">
        <f>SUM(AJ54:AJ60)</f>
        <v>300</v>
      </c>
      <c r="AK61" s="28">
        <f>SUM(AK54:AK60)</f>
        <v>27</v>
      </c>
    </row>
    <row r="62" spans="1:37" ht="21" customHeight="1" x14ac:dyDescent="0.2">
      <c r="A62" s="81" t="s">
        <v>69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</row>
    <row r="63" spans="1:37" ht="25" customHeight="1" x14ac:dyDescent="0.2">
      <c r="A63" s="70">
        <v>31</v>
      </c>
      <c r="B63" s="82" t="s">
        <v>70</v>
      </c>
      <c r="C63" s="28"/>
      <c r="D63" s="61">
        <v>4</v>
      </c>
      <c r="E63" s="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21" t="s">
        <v>71</v>
      </c>
      <c r="Q63" s="21"/>
      <c r="R63" s="21" t="s">
        <v>71</v>
      </c>
      <c r="S63" s="21"/>
      <c r="T63" s="21"/>
      <c r="U63" s="22">
        <v>30</v>
      </c>
      <c r="V63" s="22"/>
      <c r="W63" s="22"/>
      <c r="X63" s="22"/>
      <c r="Y63" s="22">
        <v>3</v>
      </c>
      <c r="Z63" s="23"/>
      <c r="AA63" s="23"/>
      <c r="AB63" s="23"/>
      <c r="AC63" s="23"/>
      <c r="AD63" s="23"/>
      <c r="AE63" s="24"/>
      <c r="AF63" s="24"/>
      <c r="AG63" s="24"/>
      <c r="AH63" s="24"/>
      <c r="AI63" s="24"/>
      <c r="AJ63" s="9">
        <v>30</v>
      </c>
      <c r="AK63" s="9">
        <f>J63+O63+T63+Y63+AD63+AI63</f>
        <v>3</v>
      </c>
    </row>
    <row r="64" spans="1:37" ht="25" customHeight="1" x14ac:dyDescent="0.2">
      <c r="A64" s="70"/>
      <c r="B64" s="82"/>
      <c r="C64" s="28"/>
      <c r="D64" s="61"/>
      <c r="E64" s="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2"/>
      <c r="V64" s="22"/>
      <c r="W64" s="22">
        <v>30</v>
      </c>
      <c r="X64" s="22"/>
      <c r="Y64" s="22">
        <v>3</v>
      </c>
      <c r="Z64" s="23"/>
      <c r="AA64" s="23"/>
      <c r="AB64" s="23"/>
      <c r="AC64" s="23"/>
      <c r="AD64" s="23"/>
      <c r="AE64" s="24"/>
      <c r="AF64" s="24"/>
      <c r="AG64" s="24"/>
      <c r="AH64" s="24"/>
      <c r="AI64" s="24"/>
      <c r="AJ64" s="9">
        <f>SUM(AI64,W64,U64)</f>
        <v>30</v>
      </c>
      <c r="AK64" s="9">
        <f t="shared" ref="AK64:AK69" si="6">J64+O64+T64+Y64+AD64+AI64</f>
        <v>3</v>
      </c>
    </row>
    <row r="65" spans="1:38" s="27" customFormat="1" ht="28.5" customHeight="1" x14ac:dyDescent="0.2">
      <c r="A65" s="70">
        <v>32</v>
      </c>
      <c r="B65" s="82" t="s">
        <v>72</v>
      </c>
      <c r="C65" s="28"/>
      <c r="D65" s="61">
        <v>3</v>
      </c>
      <c r="E65" s="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21">
        <v>30</v>
      </c>
      <c r="Q65" s="21"/>
      <c r="R65" s="21"/>
      <c r="S65" s="21"/>
      <c r="T65" s="21">
        <v>2</v>
      </c>
      <c r="U65" s="22" t="s">
        <v>71</v>
      </c>
      <c r="V65" s="22"/>
      <c r="W65" s="22" t="s">
        <v>71</v>
      </c>
      <c r="X65" s="22"/>
      <c r="Y65" s="22"/>
      <c r="Z65" s="23"/>
      <c r="AA65" s="23"/>
      <c r="AB65" s="23"/>
      <c r="AC65" s="23"/>
      <c r="AD65" s="23"/>
      <c r="AE65" s="24"/>
      <c r="AF65" s="24"/>
      <c r="AG65" s="24"/>
      <c r="AH65" s="24"/>
      <c r="AI65" s="24"/>
      <c r="AJ65" s="9">
        <f>SUM(P65,R65)</f>
        <v>30</v>
      </c>
      <c r="AK65" s="9">
        <f>J65+O65+T65+Y65+AD65+AI65</f>
        <v>2</v>
      </c>
    </row>
    <row r="66" spans="1:38" s="27" customFormat="1" ht="21.75" customHeight="1" x14ac:dyDescent="0.2">
      <c r="A66" s="70"/>
      <c r="B66" s="82"/>
      <c r="C66" s="28"/>
      <c r="D66" s="61"/>
      <c r="E66" s="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21"/>
      <c r="Q66" s="21"/>
      <c r="R66" s="21">
        <v>30</v>
      </c>
      <c r="S66" s="21"/>
      <c r="T66" s="21">
        <v>2</v>
      </c>
      <c r="U66" s="22"/>
      <c r="V66" s="22"/>
      <c r="W66" s="22"/>
      <c r="X66" s="22"/>
      <c r="Y66" s="22"/>
      <c r="Z66" s="23"/>
      <c r="AA66" s="23"/>
      <c r="AB66" s="23"/>
      <c r="AC66" s="23"/>
      <c r="AD66" s="23"/>
      <c r="AE66" s="24"/>
      <c r="AF66" s="24"/>
      <c r="AG66" s="24"/>
      <c r="AH66" s="24"/>
      <c r="AI66" s="24"/>
      <c r="AJ66" s="9">
        <f>SUM(P66,R66)</f>
        <v>30</v>
      </c>
      <c r="AK66" s="9">
        <f t="shared" si="6"/>
        <v>2</v>
      </c>
    </row>
    <row r="67" spans="1:38" ht="30" customHeight="1" x14ac:dyDescent="0.2">
      <c r="A67" s="17">
        <v>33</v>
      </c>
      <c r="B67" s="18" t="s">
        <v>73</v>
      </c>
      <c r="C67" s="28"/>
      <c r="D67" s="9">
        <v>3</v>
      </c>
      <c r="E67" s="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21"/>
      <c r="Q67" s="21">
        <v>30</v>
      </c>
      <c r="R67" s="21"/>
      <c r="S67" s="21"/>
      <c r="T67" s="21">
        <v>2</v>
      </c>
      <c r="U67" s="22"/>
      <c r="V67" s="22"/>
      <c r="W67" s="22"/>
      <c r="X67" s="22"/>
      <c r="Y67" s="22"/>
      <c r="Z67" s="23"/>
      <c r="AA67" s="23"/>
      <c r="AB67" s="23"/>
      <c r="AC67" s="23"/>
      <c r="AD67" s="23"/>
      <c r="AE67" s="24"/>
      <c r="AF67" s="24"/>
      <c r="AG67" s="24"/>
      <c r="AH67" s="24"/>
      <c r="AI67" s="24"/>
      <c r="AJ67" s="9">
        <f t="shared" ref="AJ67:AJ72" si="7">SUM(F67:AI67)-AK67</f>
        <v>30</v>
      </c>
      <c r="AK67" s="9">
        <f t="shared" si="6"/>
        <v>2</v>
      </c>
    </row>
    <row r="68" spans="1:38" ht="30" customHeight="1" x14ac:dyDescent="0.2">
      <c r="A68" s="17">
        <v>34</v>
      </c>
      <c r="B68" s="46" t="s">
        <v>79</v>
      </c>
      <c r="C68" s="28"/>
      <c r="D68" s="9">
        <v>5</v>
      </c>
      <c r="E68" s="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21"/>
      <c r="Q68" s="21"/>
      <c r="R68" s="21"/>
      <c r="S68" s="21"/>
      <c r="T68" s="21"/>
      <c r="U68" s="22"/>
      <c r="V68" s="22"/>
      <c r="W68" s="22"/>
      <c r="X68" s="22"/>
      <c r="Y68" s="22"/>
      <c r="Z68" s="23"/>
      <c r="AA68" s="23">
        <v>30</v>
      </c>
      <c r="AB68" s="23"/>
      <c r="AC68" s="23"/>
      <c r="AD68" s="23">
        <v>3</v>
      </c>
      <c r="AE68" s="24"/>
      <c r="AF68" s="24"/>
      <c r="AG68" s="24"/>
      <c r="AH68" s="24"/>
      <c r="AI68" s="24"/>
      <c r="AJ68" s="9">
        <f t="shared" si="7"/>
        <v>30</v>
      </c>
      <c r="AK68" s="9">
        <f t="shared" si="6"/>
        <v>3</v>
      </c>
    </row>
    <row r="69" spans="1:38" s="27" customFormat="1" ht="25" customHeight="1" x14ac:dyDescent="0.2">
      <c r="A69" s="70">
        <v>35</v>
      </c>
      <c r="B69" s="82" t="s">
        <v>74</v>
      </c>
      <c r="C69" s="61">
        <v>5</v>
      </c>
      <c r="D69" s="9"/>
      <c r="E69" s="9">
        <v>5</v>
      </c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21"/>
      <c r="Q69" s="21"/>
      <c r="R69" s="21"/>
      <c r="S69" s="21"/>
      <c r="T69" s="21"/>
      <c r="U69" s="22"/>
      <c r="V69" s="22"/>
      <c r="W69" s="22"/>
      <c r="X69" s="22"/>
      <c r="Y69" s="22"/>
      <c r="Z69" s="23">
        <v>30</v>
      </c>
      <c r="AA69" s="23"/>
      <c r="AB69" s="23"/>
      <c r="AC69" s="23"/>
      <c r="AD69" s="23">
        <v>2</v>
      </c>
      <c r="AE69" s="24"/>
      <c r="AF69" s="24"/>
      <c r="AG69" s="24"/>
      <c r="AH69" s="24"/>
      <c r="AI69" s="24"/>
      <c r="AJ69" s="9">
        <v>30</v>
      </c>
      <c r="AK69" s="9">
        <f t="shared" si="6"/>
        <v>2</v>
      </c>
      <c r="AL69" s="5"/>
    </row>
    <row r="70" spans="1:38" s="27" customFormat="1" ht="25" customHeight="1" x14ac:dyDescent="0.2">
      <c r="A70" s="70"/>
      <c r="B70" s="82"/>
      <c r="C70" s="61"/>
      <c r="D70" s="9"/>
      <c r="E70" s="9">
        <v>5</v>
      </c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21"/>
      <c r="Q70" s="21"/>
      <c r="R70" s="21"/>
      <c r="S70" s="21"/>
      <c r="T70" s="21"/>
      <c r="U70" s="22"/>
      <c r="V70" s="22"/>
      <c r="W70" s="22"/>
      <c r="X70" s="22"/>
      <c r="Y70" s="22"/>
      <c r="Z70" s="23"/>
      <c r="AA70" s="23"/>
      <c r="AB70" s="23">
        <v>30</v>
      </c>
      <c r="AC70" s="23"/>
      <c r="AD70" s="23">
        <v>3</v>
      </c>
      <c r="AE70" s="24"/>
      <c r="AF70" s="24"/>
      <c r="AG70" s="24"/>
      <c r="AH70" s="24"/>
      <c r="AI70" s="24"/>
      <c r="AJ70" s="9">
        <v>30</v>
      </c>
      <c r="AK70" s="9">
        <f>J70+O70+T70+Y70+AD70+AI70</f>
        <v>3</v>
      </c>
      <c r="AL70" s="5"/>
    </row>
    <row r="71" spans="1:38" ht="42.75" customHeight="1" x14ac:dyDescent="0.2">
      <c r="A71" s="17">
        <v>36</v>
      </c>
      <c r="B71" s="18" t="s">
        <v>97</v>
      </c>
      <c r="C71" s="28"/>
      <c r="D71" s="9">
        <v>4</v>
      </c>
      <c r="E71" s="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21"/>
      <c r="Q71" s="21"/>
      <c r="R71" s="21"/>
      <c r="S71" s="21"/>
      <c r="T71" s="21"/>
      <c r="U71" s="22"/>
      <c r="V71" s="22">
        <v>30</v>
      </c>
      <c r="W71" s="22"/>
      <c r="X71" s="22"/>
      <c r="Y71" s="22">
        <v>4</v>
      </c>
      <c r="Z71" s="23"/>
      <c r="AA71" s="23"/>
      <c r="AB71" s="23"/>
      <c r="AC71" s="23"/>
      <c r="AD71" s="23"/>
      <c r="AE71" s="24"/>
      <c r="AF71" s="24"/>
      <c r="AG71" s="24"/>
      <c r="AH71" s="24"/>
      <c r="AI71" s="24"/>
      <c r="AJ71" s="9">
        <f t="shared" si="7"/>
        <v>30</v>
      </c>
      <c r="AK71" s="9">
        <f t="shared" ref="AK71:AK72" si="8">J71+O71+T71+Y71+AD71+AI71</f>
        <v>4</v>
      </c>
    </row>
    <row r="72" spans="1:38" s="27" customFormat="1" ht="42.75" customHeight="1" x14ac:dyDescent="0.2">
      <c r="A72" s="17">
        <v>37</v>
      </c>
      <c r="B72" s="18" t="s">
        <v>75</v>
      </c>
      <c r="C72" s="28"/>
      <c r="D72" s="9">
        <v>5</v>
      </c>
      <c r="E72" s="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21"/>
      <c r="Q72" s="21"/>
      <c r="R72" s="21"/>
      <c r="S72" s="21"/>
      <c r="T72" s="21"/>
      <c r="U72" s="22"/>
      <c r="V72" s="22"/>
      <c r="W72" s="22"/>
      <c r="X72" s="22"/>
      <c r="Y72" s="22"/>
      <c r="Z72" s="23"/>
      <c r="AA72" s="23">
        <v>30</v>
      </c>
      <c r="AB72" s="23"/>
      <c r="AC72" s="23"/>
      <c r="AD72" s="23">
        <v>3</v>
      </c>
      <c r="AE72" s="24"/>
      <c r="AF72" s="24"/>
      <c r="AG72" s="24"/>
      <c r="AH72" s="24"/>
      <c r="AI72" s="24"/>
      <c r="AJ72" s="9">
        <f t="shared" si="7"/>
        <v>30</v>
      </c>
      <c r="AK72" s="9">
        <f t="shared" si="8"/>
        <v>3</v>
      </c>
      <c r="AL72" s="5"/>
    </row>
    <row r="73" spans="1:38" s="40" customFormat="1" ht="26.25" customHeight="1" x14ac:dyDescent="0.2">
      <c r="A73" s="80" t="s">
        <v>68</v>
      </c>
      <c r="B73" s="80"/>
      <c r="C73" s="80"/>
      <c r="D73" s="80"/>
      <c r="E73" s="80"/>
      <c r="F73" s="28">
        <f>SUM(F63:F72)</f>
        <v>0</v>
      </c>
      <c r="G73" s="28">
        <f t="shared" ref="G73:AK73" si="9">SUM(G63:G72)</f>
        <v>0</v>
      </c>
      <c r="H73" s="28">
        <f t="shared" si="9"/>
        <v>0</v>
      </c>
      <c r="I73" s="28">
        <f t="shared" si="9"/>
        <v>0</v>
      </c>
      <c r="J73" s="28">
        <f t="shared" si="9"/>
        <v>0</v>
      </c>
      <c r="K73" s="28">
        <f t="shared" si="9"/>
        <v>0</v>
      </c>
      <c r="L73" s="28">
        <f t="shared" si="9"/>
        <v>0</v>
      </c>
      <c r="M73" s="28">
        <f t="shared" si="9"/>
        <v>0</v>
      </c>
      <c r="N73" s="28">
        <f t="shared" si="9"/>
        <v>0</v>
      </c>
      <c r="O73" s="28">
        <f t="shared" si="9"/>
        <v>0</v>
      </c>
      <c r="P73" s="28">
        <f t="shared" si="9"/>
        <v>30</v>
      </c>
      <c r="Q73" s="28">
        <f t="shared" si="9"/>
        <v>30</v>
      </c>
      <c r="R73" s="28">
        <f t="shared" si="9"/>
        <v>30</v>
      </c>
      <c r="S73" s="28">
        <f t="shared" si="9"/>
        <v>0</v>
      </c>
      <c r="T73" s="28">
        <f t="shared" si="9"/>
        <v>6</v>
      </c>
      <c r="U73" s="28">
        <f t="shared" si="9"/>
        <v>30</v>
      </c>
      <c r="V73" s="28">
        <f t="shared" si="9"/>
        <v>30</v>
      </c>
      <c r="W73" s="28">
        <f>SUM(W63:W72)</f>
        <v>30</v>
      </c>
      <c r="X73" s="28">
        <f t="shared" si="9"/>
        <v>0</v>
      </c>
      <c r="Y73" s="28">
        <f t="shared" si="9"/>
        <v>10</v>
      </c>
      <c r="Z73" s="28">
        <f t="shared" si="9"/>
        <v>30</v>
      </c>
      <c r="AA73" s="28">
        <f t="shared" si="9"/>
        <v>60</v>
      </c>
      <c r="AB73" s="28">
        <f t="shared" si="9"/>
        <v>30</v>
      </c>
      <c r="AC73" s="28">
        <f t="shared" si="9"/>
        <v>0</v>
      </c>
      <c r="AD73" s="28">
        <f t="shared" si="9"/>
        <v>11</v>
      </c>
      <c r="AE73" s="28">
        <f t="shared" si="9"/>
        <v>0</v>
      </c>
      <c r="AF73" s="28">
        <f t="shared" si="9"/>
        <v>0</v>
      </c>
      <c r="AG73" s="28">
        <f>SUM(AG63:AG72)</f>
        <v>0</v>
      </c>
      <c r="AH73" s="28">
        <f t="shared" si="9"/>
        <v>0</v>
      </c>
      <c r="AI73" s="28">
        <f t="shared" si="9"/>
        <v>0</v>
      </c>
      <c r="AJ73" s="28">
        <f>SUM(AJ63:AJ72)</f>
        <v>300</v>
      </c>
      <c r="AK73" s="28">
        <f t="shared" si="9"/>
        <v>27</v>
      </c>
    </row>
    <row r="74" spans="1:38" ht="21" customHeight="1" x14ac:dyDescent="0.2">
      <c r="A74" s="81" t="s">
        <v>94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</row>
    <row r="75" spans="1:38" ht="42.75" customHeight="1" x14ac:dyDescent="0.2">
      <c r="A75" s="17">
        <v>38</v>
      </c>
      <c r="B75" s="18" t="s">
        <v>99</v>
      </c>
      <c r="C75" s="28">
        <v>5</v>
      </c>
      <c r="D75" s="9">
        <v>4</v>
      </c>
      <c r="E75" s="9"/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21"/>
      <c r="Q75" s="21"/>
      <c r="R75" s="21"/>
      <c r="S75" s="21"/>
      <c r="T75" s="21"/>
      <c r="U75" s="22"/>
      <c r="V75" s="22"/>
      <c r="W75" s="22">
        <v>30</v>
      </c>
      <c r="X75" s="22"/>
      <c r="Y75" s="22">
        <v>2</v>
      </c>
      <c r="Z75" s="23"/>
      <c r="AA75" s="23"/>
      <c r="AB75" s="23">
        <v>30</v>
      </c>
      <c r="AC75" s="23"/>
      <c r="AD75" s="23">
        <v>2</v>
      </c>
      <c r="AE75" s="24"/>
      <c r="AF75" s="24"/>
      <c r="AG75" s="24"/>
      <c r="AH75" s="24"/>
      <c r="AI75" s="24"/>
      <c r="AJ75" s="9">
        <f>SUM(P75:AD75)-AK75</f>
        <v>60</v>
      </c>
      <c r="AK75" s="9">
        <f>T75+Y75+AD75</f>
        <v>4</v>
      </c>
    </row>
    <row r="76" spans="1:38" ht="42.75" customHeight="1" x14ac:dyDescent="0.2">
      <c r="A76" s="17">
        <v>39</v>
      </c>
      <c r="B76" s="18" t="s">
        <v>90</v>
      </c>
      <c r="C76" s="28"/>
      <c r="D76" s="9">
        <v>3</v>
      </c>
      <c r="E76" s="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21"/>
      <c r="Q76" s="21"/>
      <c r="R76" s="21">
        <v>30</v>
      </c>
      <c r="S76" s="21"/>
      <c r="T76" s="21">
        <v>2</v>
      </c>
      <c r="U76" s="22"/>
      <c r="V76" s="22"/>
      <c r="W76" s="22"/>
      <c r="X76" s="22"/>
      <c r="Y76" s="22"/>
      <c r="Z76" s="23"/>
      <c r="AA76" s="23"/>
      <c r="AB76" s="23"/>
      <c r="AC76" s="23"/>
      <c r="AD76" s="23"/>
      <c r="AE76" s="24"/>
      <c r="AF76" s="24"/>
      <c r="AG76" s="24"/>
      <c r="AH76" s="24"/>
      <c r="AI76" s="24"/>
      <c r="AJ76" s="9">
        <f>SUM(P76:AD76)-AK76</f>
        <v>30</v>
      </c>
      <c r="AK76" s="9">
        <f>T76+Y76+AD76</f>
        <v>2</v>
      </c>
    </row>
    <row r="77" spans="1:38" ht="36.75" customHeight="1" x14ac:dyDescent="0.2">
      <c r="A77" s="17">
        <v>40</v>
      </c>
      <c r="B77" s="18" t="s">
        <v>91</v>
      </c>
      <c r="C77" s="28"/>
      <c r="D77" s="9">
        <v>4.5</v>
      </c>
      <c r="E77" s="9">
        <v>3</v>
      </c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21"/>
      <c r="Q77" s="21"/>
      <c r="R77" s="21">
        <v>30</v>
      </c>
      <c r="S77" s="21"/>
      <c r="T77" s="21">
        <v>2</v>
      </c>
      <c r="U77" s="22"/>
      <c r="V77" s="22"/>
      <c r="W77" s="22">
        <v>30</v>
      </c>
      <c r="X77" s="22"/>
      <c r="Y77" s="22">
        <v>2</v>
      </c>
      <c r="Z77" s="23"/>
      <c r="AA77" s="23"/>
      <c r="AB77" s="23">
        <v>30</v>
      </c>
      <c r="AC77" s="23"/>
      <c r="AD77" s="23">
        <v>2</v>
      </c>
      <c r="AE77" s="24"/>
      <c r="AF77" s="24"/>
      <c r="AG77" s="24"/>
      <c r="AH77" s="24"/>
      <c r="AI77" s="24"/>
      <c r="AJ77" s="9">
        <f>SUM(P77:AD77)-AK77</f>
        <v>90</v>
      </c>
      <c r="AK77" s="9">
        <f>T77+Y77+AD77</f>
        <v>6</v>
      </c>
    </row>
    <row r="78" spans="1:38" ht="25" customHeight="1" x14ac:dyDescent="0.2">
      <c r="A78" s="91">
        <v>41</v>
      </c>
      <c r="B78" s="89" t="s">
        <v>92</v>
      </c>
      <c r="C78" s="28"/>
      <c r="D78" s="9"/>
      <c r="E78" s="9">
        <v>3</v>
      </c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21">
        <v>15</v>
      </c>
      <c r="Q78" s="21"/>
      <c r="R78" s="21"/>
      <c r="S78" s="21"/>
      <c r="T78" s="21">
        <v>1</v>
      </c>
      <c r="U78" s="22"/>
      <c r="V78" s="22"/>
      <c r="W78" s="22"/>
      <c r="X78" s="22"/>
      <c r="Y78" s="22"/>
      <c r="Z78" s="23"/>
      <c r="AA78" s="23"/>
      <c r="AB78" s="23"/>
      <c r="AC78" s="23"/>
      <c r="AD78" s="23"/>
      <c r="AE78" s="24"/>
      <c r="AF78" s="24"/>
      <c r="AG78" s="24"/>
      <c r="AH78" s="24"/>
      <c r="AI78" s="24"/>
      <c r="AJ78" s="9">
        <v>15</v>
      </c>
      <c r="AK78" s="93">
        <f>T78+T79+Y78+Y79</f>
        <v>2</v>
      </c>
    </row>
    <row r="79" spans="1:38" ht="25" customHeight="1" x14ac:dyDescent="0.2">
      <c r="A79" s="92"/>
      <c r="B79" s="90"/>
      <c r="C79" s="28"/>
      <c r="D79" s="9">
        <v>3</v>
      </c>
      <c r="E79" s="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21"/>
      <c r="Q79" s="21"/>
      <c r="R79" s="21">
        <v>15</v>
      </c>
      <c r="S79" s="21"/>
      <c r="T79" s="21">
        <v>1</v>
      </c>
      <c r="U79" s="22"/>
      <c r="V79" s="22"/>
      <c r="W79" s="22"/>
      <c r="X79" s="22"/>
      <c r="Y79" s="22"/>
      <c r="Z79" s="23"/>
      <c r="AA79" s="23"/>
      <c r="AB79" s="23"/>
      <c r="AC79" s="23"/>
      <c r="AD79" s="23"/>
      <c r="AE79" s="24"/>
      <c r="AF79" s="24"/>
      <c r="AG79" s="24"/>
      <c r="AH79" s="24"/>
      <c r="AI79" s="24"/>
      <c r="AJ79" s="9">
        <v>15</v>
      </c>
      <c r="AK79" s="94"/>
    </row>
    <row r="80" spans="1:38" ht="42.75" customHeight="1" x14ac:dyDescent="0.2">
      <c r="A80" s="17">
        <v>42</v>
      </c>
      <c r="B80" s="18" t="s">
        <v>93</v>
      </c>
      <c r="C80" s="28"/>
      <c r="D80" s="9">
        <v>5</v>
      </c>
      <c r="E80" s="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21"/>
      <c r="Q80" s="21"/>
      <c r="R80" s="21"/>
      <c r="S80" s="21"/>
      <c r="T80" s="21"/>
      <c r="U80" s="22"/>
      <c r="V80" s="22"/>
      <c r="W80" s="22"/>
      <c r="X80" s="22"/>
      <c r="Y80" s="22"/>
      <c r="Z80" s="23"/>
      <c r="AA80" s="23"/>
      <c r="AB80" s="23">
        <v>30</v>
      </c>
      <c r="AC80" s="23"/>
      <c r="AD80" s="23">
        <v>7</v>
      </c>
      <c r="AE80" s="24"/>
      <c r="AF80" s="24"/>
      <c r="AG80" s="24"/>
      <c r="AH80" s="24"/>
      <c r="AI80" s="24"/>
      <c r="AJ80" s="9">
        <f>SUM(F80:AI80)-AK80</f>
        <v>30</v>
      </c>
      <c r="AK80" s="9">
        <f>T80+Y80+AD80</f>
        <v>7</v>
      </c>
    </row>
    <row r="81" spans="1:45" ht="25" customHeight="1" x14ac:dyDescent="0.2">
      <c r="A81" s="91">
        <v>43</v>
      </c>
      <c r="B81" s="89" t="s">
        <v>70</v>
      </c>
      <c r="C81" s="28"/>
      <c r="D81" s="93">
        <v>4</v>
      </c>
      <c r="E81" s="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21"/>
      <c r="Q81" s="21"/>
      <c r="R81" s="21"/>
      <c r="S81" s="21"/>
      <c r="T81" s="21"/>
      <c r="U81" s="22">
        <v>30</v>
      </c>
      <c r="V81" s="22"/>
      <c r="W81" s="22"/>
      <c r="X81" s="22"/>
      <c r="Y81" s="22">
        <v>3</v>
      </c>
      <c r="Z81" s="23"/>
      <c r="AA81" s="23"/>
      <c r="AB81" s="23"/>
      <c r="AC81" s="23"/>
      <c r="AD81" s="23"/>
      <c r="AE81" s="24"/>
      <c r="AF81" s="24"/>
      <c r="AG81" s="24"/>
      <c r="AH81" s="24"/>
      <c r="AI81" s="24"/>
      <c r="AJ81" s="49">
        <v>30</v>
      </c>
      <c r="AK81" s="49">
        <f>SUM(Y81)</f>
        <v>3</v>
      </c>
    </row>
    <row r="82" spans="1:45" ht="25" customHeight="1" x14ac:dyDescent="0.2">
      <c r="A82" s="92"/>
      <c r="B82" s="90"/>
      <c r="C82" s="28"/>
      <c r="D82" s="94"/>
      <c r="E82" s="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21"/>
      <c r="Q82" s="21"/>
      <c r="R82" s="21"/>
      <c r="S82" s="21"/>
      <c r="T82" s="21"/>
      <c r="U82" s="22"/>
      <c r="V82" s="22"/>
      <c r="W82" s="22">
        <v>30</v>
      </c>
      <c r="X82" s="22"/>
      <c r="Y82" s="22">
        <v>3</v>
      </c>
      <c r="Z82" s="23"/>
      <c r="AA82" s="23"/>
      <c r="AB82" s="23"/>
      <c r="AC82" s="23"/>
      <c r="AD82" s="23"/>
      <c r="AE82" s="24"/>
      <c r="AF82" s="24"/>
      <c r="AG82" s="24"/>
      <c r="AH82" s="24"/>
      <c r="AI82" s="24"/>
      <c r="AJ82" s="49">
        <v>30</v>
      </c>
      <c r="AK82" s="49">
        <f>SUM(Y82)</f>
        <v>3</v>
      </c>
    </row>
    <row r="83" spans="1:45" s="51" customFormat="1" ht="30" customHeight="1" x14ac:dyDescent="0.2">
      <c r="A83" s="85" t="s">
        <v>68</v>
      </c>
      <c r="B83" s="86"/>
      <c r="C83" s="86"/>
      <c r="D83" s="86"/>
      <c r="E83" s="87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>
        <v>15</v>
      </c>
      <c r="Q83" s="50"/>
      <c r="R83" s="50">
        <f>SUM(R75:R82)</f>
        <v>75</v>
      </c>
      <c r="S83" s="50"/>
      <c r="T83" s="50">
        <f>SUM(T75:T82)</f>
        <v>6</v>
      </c>
      <c r="U83" s="50"/>
      <c r="V83" s="50">
        <f>SUM(V75:V82)</f>
        <v>0</v>
      </c>
      <c r="W83" s="50">
        <f>SUM(W75:W82)</f>
        <v>90</v>
      </c>
      <c r="X83" s="50"/>
      <c r="Y83" s="50">
        <f>SUM(Y75:Y82)</f>
        <v>10</v>
      </c>
      <c r="Z83" s="50"/>
      <c r="AA83" s="50"/>
      <c r="AB83" s="50">
        <f>SUM(AB75:AB82)</f>
        <v>90</v>
      </c>
      <c r="AC83" s="50"/>
      <c r="AD83" s="50">
        <f>SUM(AD75:AD82)</f>
        <v>11</v>
      </c>
      <c r="AE83" s="50"/>
      <c r="AF83" s="50"/>
      <c r="AG83" s="50"/>
      <c r="AH83" s="50"/>
      <c r="AI83" s="50"/>
      <c r="AJ83" s="50">
        <f>SUM(AJ75:AJ82)</f>
        <v>300</v>
      </c>
      <c r="AK83" s="50">
        <f>SUM(AK75:AK82)</f>
        <v>27</v>
      </c>
    </row>
    <row r="84" spans="1:45" ht="29.75" customHeight="1" x14ac:dyDescent="0.2">
      <c r="A84" s="83" t="s">
        <v>76</v>
      </c>
      <c r="B84" s="83"/>
      <c r="C84" s="83"/>
      <c r="D84" s="83"/>
      <c r="E84" s="83"/>
      <c r="F84" s="41">
        <f t="shared" ref="F84:L84" si="10">F52</f>
        <v>90</v>
      </c>
      <c r="G84" s="41">
        <f t="shared" si="10"/>
        <v>60</v>
      </c>
      <c r="H84" s="41">
        <f t="shared" si="10"/>
        <v>195</v>
      </c>
      <c r="I84" s="41">
        <f t="shared" si="10"/>
        <v>0</v>
      </c>
      <c r="J84" s="41">
        <f t="shared" si="10"/>
        <v>28</v>
      </c>
      <c r="K84" s="41">
        <f t="shared" si="10"/>
        <v>90</v>
      </c>
      <c r="L84" s="41">
        <f t="shared" si="10"/>
        <v>60</v>
      </c>
      <c r="M84" s="41">
        <f>M52+M61</f>
        <v>285</v>
      </c>
      <c r="N84" s="41">
        <f>N52</f>
        <v>0</v>
      </c>
      <c r="O84" s="41">
        <f>O52</f>
        <v>32</v>
      </c>
      <c r="P84" s="41">
        <f t="shared" ref="P84:AK84" si="11">P52+P61</f>
        <v>0</v>
      </c>
      <c r="Q84" s="41">
        <f t="shared" si="11"/>
        <v>150</v>
      </c>
      <c r="R84" s="41">
        <f t="shared" si="11"/>
        <v>270</v>
      </c>
      <c r="S84" s="41">
        <f t="shared" si="11"/>
        <v>0</v>
      </c>
      <c r="T84" s="41">
        <f t="shared" si="11"/>
        <v>28</v>
      </c>
      <c r="U84" s="41">
        <f t="shared" si="11"/>
        <v>30</v>
      </c>
      <c r="V84" s="41">
        <f t="shared" si="11"/>
        <v>150</v>
      </c>
      <c r="W84" s="41">
        <f t="shared" si="11"/>
        <v>180</v>
      </c>
      <c r="X84" s="41">
        <f t="shared" si="11"/>
        <v>0</v>
      </c>
      <c r="Y84" s="41">
        <f t="shared" si="11"/>
        <v>32</v>
      </c>
      <c r="Z84" s="41">
        <f t="shared" si="11"/>
        <v>0</v>
      </c>
      <c r="AA84" s="41">
        <f t="shared" si="11"/>
        <v>60</v>
      </c>
      <c r="AB84" s="41">
        <f t="shared" si="11"/>
        <v>240</v>
      </c>
      <c r="AC84" s="41">
        <f t="shared" si="11"/>
        <v>30</v>
      </c>
      <c r="AD84" s="41">
        <f t="shared" si="11"/>
        <v>30</v>
      </c>
      <c r="AE84" s="41">
        <f t="shared" si="11"/>
        <v>0</v>
      </c>
      <c r="AF84" s="41">
        <f t="shared" si="11"/>
        <v>0</v>
      </c>
      <c r="AG84" s="41">
        <f t="shared" si="11"/>
        <v>240</v>
      </c>
      <c r="AH84" s="41">
        <f t="shared" si="11"/>
        <v>30</v>
      </c>
      <c r="AI84" s="41">
        <f t="shared" si="11"/>
        <v>30</v>
      </c>
      <c r="AJ84" s="41">
        <f t="shared" si="11"/>
        <v>2160</v>
      </c>
      <c r="AK84" s="41">
        <f t="shared" si="11"/>
        <v>180</v>
      </c>
    </row>
    <row r="85" spans="1:45" ht="36" customHeight="1" x14ac:dyDescent="0.2">
      <c r="A85" s="84" t="s">
        <v>77</v>
      </c>
      <c r="B85" s="84"/>
      <c r="C85" s="84"/>
      <c r="D85" s="84"/>
      <c r="E85" s="84"/>
      <c r="F85" s="43">
        <f t="shared" ref="F85:L85" si="12">F52</f>
        <v>90</v>
      </c>
      <c r="G85" s="43">
        <f t="shared" si="12"/>
        <v>60</v>
      </c>
      <c r="H85" s="43">
        <f t="shared" si="12"/>
        <v>195</v>
      </c>
      <c r="I85" s="43">
        <f t="shared" si="12"/>
        <v>0</v>
      </c>
      <c r="J85" s="43">
        <f t="shared" si="12"/>
        <v>28</v>
      </c>
      <c r="K85" s="43">
        <f t="shared" si="12"/>
        <v>90</v>
      </c>
      <c r="L85" s="43">
        <f t="shared" si="12"/>
        <v>60</v>
      </c>
      <c r="M85" s="43">
        <f>M52</f>
        <v>285</v>
      </c>
      <c r="N85" s="43">
        <f>N52</f>
        <v>0</v>
      </c>
      <c r="O85" s="43">
        <f>O52</f>
        <v>32</v>
      </c>
      <c r="P85" s="43">
        <f t="shared" ref="P85:AK85" si="13">P52+P73</f>
        <v>30</v>
      </c>
      <c r="Q85" s="43">
        <f t="shared" si="13"/>
        <v>90</v>
      </c>
      <c r="R85" s="43">
        <f t="shared" si="13"/>
        <v>300</v>
      </c>
      <c r="S85" s="43">
        <f t="shared" si="13"/>
        <v>0</v>
      </c>
      <c r="T85" s="43">
        <f t="shared" si="13"/>
        <v>28</v>
      </c>
      <c r="U85" s="43">
        <f t="shared" si="13"/>
        <v>60</v>
      </c>
      <c r="V85" s="43">
        <f t="shared" si="13"/>
        <v>90</v>
      </c>
      <c r="W85" s="43">
        <f t="shared" si="13"/>
        <v>180</v>
      </c>
      <c r="X85" s="43">
        <f t="shared" si="13"/>
        <v>0</v>
      </c>
      <c r="Y85" s="43">
        <f t="shared" si="13"/>
        <v>32</v>
      </c>
      <c r="Z85" s="43">
        <f t="shared" si="13"/>
        <v>30</v>
      </c>
      <c r="AA85" s="43">
        <f t="shared" si="13"/>
        <v>60</v>
      </c>
      <c r="AB85" s="43">
        <f t="shared" si="13"/>
        <v>240</v>
      </c>
      <c r="AC85" s="43">
        <f t="shared" si="13"/>
        <v>30</v>
      </c>
      <c r="AD85" s="43">
        <f t="shared" si="13"/>
        <v>30</v>
      </c>
      <c r="AE85" s="43">
        <f t="shared" si="13"/>
        <v>0</v>
      </c>
      <c r="AF85" s="43">
        <f t="shared" si="13"/>
        <v>0</v>
      </c>
      <c r="AG85" s="43">
        <f t="shared" si="13"/>
        <v>240</v>
      </c>
      <c r="AH85" s="43">
        <f t="shared" si="13"/>
        <v>30</v>
      </c>
      <c r="AI85" s="43">
        <f t="shared" si="13"/>
        <v>30</v>
      </c>
      <c r="AJ85" s="43">
        <f t="shared" si="13"/>
        <v>2160</v>
      </c>
      <c r="AK85" s="43">
        <f t="shared" si="13"/>
        <v>180</v>
      </c>
      <c r="AM85" s="42"/>
    </row>
    <row r="86" spans="1:45" s="47" customFormat="1" ht="36" customHeight="1" x14ac:dyDescent="0.2">
      <c r="A86" s="95" t="s">
        <v>98</v>
      </c>
      <c r="B86" s="95"/>
      <c r="C86" s="95"/>
      <c r="D86" s="95"/>
      <c r="E86" s="95"/>
      <c r="F86" s="48">
        <f t="shared" ref="F86:O86" si="14">F52</f>
        <v>90</v>
      </c>
      <c r="G86" s="48">
        <f t="shared" si="14"/>
        <v>60</v>
      </c>
      <c r="H86" s="48">
        <f t="shared" si="14"/>
        <v>195</v>
      </c>
      <c r="I86" s="48">
        <f t="shared" si="14"/>
        <v>0</v>
      </c>
      <c r="J86" s="48">
        <f t="shared" si="14"/>
        <v>28</v>
      </c>
      <c r="K86" s="48">
        <f t="shared" si="14"/>
        <v>90</v>
      </c>
      <c r="L86" s="48">
        <f t="shared" si="14"/>
        <v>60</v>
      </c>
      <c r="M86" s="48">
        <f t="shared" si="14"/>
        <v>285</v>
      </c>
      <c r="N86" s="48">
        <f t="shared" si="14"/>
        <v>0</v>
      </c>
      <c r="O86" s="48">
        <f t="shared" si="14"/>
        <v>32</v>
      </c>
      <c r="P86" s="48">
        <f t="shared" ref="P86:AD86" si="15">P52+P83</f>
        <v>15</v>
      </c>
      <c r="Q86" s="48">
        <f t="shared" si="15"/>
        <v>60</v>
      </c>
      <c r="R86" s="48">
        <f t="shared" si="15"/>
        <v>345</v>
      </c>
      <c r="S86" s="48">
        <f t="shared" si="15"/>
        <v>0</v>
      </c>
      <c r="T86" s="48">
        <f t="shared" si="15"/>
        <v>28</v>
      </c>
      <c r="U86" s="48">
        <f t="shared" si="15"/>
        <v>30</v>
      </c>
      <c r="V86" s="48">
        <f t="shared" si="15"/>
        <v>60</v>
      </c>
      <c r="W86" s="48">
        <f t="shared" si="15"/>
        <v>240</v>
      </c>
      <c r="X86" s="48">
        <f t="shared" si="15"/>
        <v>0</v>
      </c>
      <c r="Y86" s="48">
        <f t="shared" si="15"/>
        <v>32</v>
      </c>
      <c r="Z86" s="48">
        <f t="shared" si="15"/>
        <v>0</v>
      </c>
      <c r="AA86" s="48">
        <f t="shared" si="15"/>
        <v>0</v>
      </c>
      <c r="AB86" s="48">
        <f t="shared" si="15"/>
        <v>300</v>
      </c>
      <c r="AC86" s="48">
        <f t="shared" si="15"/>
        <v>30</v>
      </c>
      <c r="AD86" s="48">
        <f t="shared" si="15"/>
        <v>30</v>
      </c>
      <c r="AE86" s="48">
        <f>AE52</f>
        <v>0</v>
      </c>
      <c r="AF86" s="48">
        <f>AF52</f>
        <v>0</v>
      </c>
      <c r="AG86" s="48">
        <f>AG52</f>
        <v>240</v>
      </c>
      <c r="AH86" s="48">
        <f>AH52</f>
        <v>30</v>
      </c>
      <c r="AI86" s="48">
        <f>AI52</f>
        <v>30</v>
      </c>
      <c r="AJ86" s="48">
        <f>AJ52+AJ83</f>
        <v>2160</v>
      </c>
      <c r="AK86" s="48">
        <f>AK52+AK83</f>
        <v>180</v>
      </c>
      <c r="AL86" s="42"/>
      <c r="AM86" s="42"/>
      <c r="AN86" s="5"/>
      <c r="AO86" s="5"/>
      <c r="AP86" s="5"/>
      <c r="AQ86" s="5"/>
      <c r="AR86" s="5"/>
      <c r="AS86" s="5"/>
    </row>
    <row r="87" spans="1:45" ht="24" customHeight="1" x14ac:dyDescent="0.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45" ht="16.5" customHeight="1" x14ac:dyDescent="0.2">
      <c r="B88" s="45" t="s">
        <v>78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45" ht="22.5" customHeight="1" x14ac:dyDescent="0.2">
      <c r="B89" s="88" t="s">
        <v>96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44"/>
    </row>
    <row r="90" spans="1:45" ht="14.25" customHeight="1" x14ac:dyDescent="0.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45" ht="17.25" customHeight="1" x14ac:dyDescent="0.2">
      <c r="B91" s="88" t="s">
        <v>103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45" ht="15" customHeight="1" x14ac:dyDescent="0.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</sheetData>
  <sheetProtection selectLockedCells="1" selectUnlockedCells="1"/>
  <dataConsolidate/>
  <mergeCells count="268">
    <mergeCell ref="B92:AK92"/>
    <mergeCell ref="B81:B82"/>
    <mergeCell ref="A81:A82"/>
    <mergeCell ref="D81:D82"/>
    <mergeCell ref="A78:A79"/>
    <mergeCell ref="B78:B79"/>
    <mergeCell ref="AK78:AK79"/>
    <mergeCell ref="B87:Q87"/>
    <mergeCell ref="B89:AK89"/>
    <mergeCell ref="B90:AK90"/>
    <mergeCell ref="B91:AA91"/>
    <mergeCell ref="A86:E86"/>
    <mergeCell ref="A69:A70"/>
    <mergeCell ref="B69:B70"/>
    <mergeCell ref="C69:C70"/>
    <mergeCell ref="A73:E73"/>
    <mergeCell ref="A84:E84"/>
    <mergeCell ref="A85:E85"/>
    <mergeCell ref="A63:A64"/>
    <mergeCell ref="B63:B64"/>
    <mergeCell ref="D63:D64"/>
    <mergeCell ref="A65:A66"/>
    <mergeCell ref="B65:B66"/>
    <mergeCell ref="D65:D66"/>
    <mergeCell ref="A74:AK74"/>
    <mergeCell ref="A83:E83"/>
    <mergeCell ref="A61:E61"/>
    <mergeCell ref="A62:AK62"/>
    <mergeCell ref="AD45:AD48"/>
    <mergeCell ref="AE45:AE48"/>
    <mergeCell ref="AF45:AF48"/>
    <mergeCell ref="AG45:AG48"/>
    <mergeCell ref="AB45:AB48"/>
    <mergeCell ref="AC45:AC48"/>
    <mergeCell ref="AJ45:AJ48"/>
    <mergeCell ref="AK45:AK48"/>
    <mergeCell ref="A52:E52"/>
    <mergeCell ref="A53:AK53"/>
    <mergeCell ref="T45:T48"/>
    <mergeCell ref="U45:U48"/>
    <mergeCell ref="V45:V48"/>
    <mergeCell ref="W45:W48"/>
    <mergeCell ref="AH45:AH48"/>
    <mergeCell ref="AI45:AI48"/>
    <mergeCell ref="X45:X48"/>
    <mergeCell ref="Y45:Y48"/>
    <mergeCell ref="Z45:Z48"/>
    <mergeCell ref="AA45:AA48"/>
    <mergeCell ref="N45:N48"/>
    <mergeCell ref="O45:O48"/>
    <mergeCell ref="A45:A48"/>
    <mergeCell ref="C45:C48"/>
    <mergeCell ref="D45:D48"/>
    <mergeCell ref="E45:E48"/>
    <mergeCell ref="F45:F48"/>
    <mergeCell ref="G45:G48"/>
    <mergeCell ref="AG28:AG31"/>
    <mergeCell ref="AH28:AH31"/>
    <mergeCell ref="AI28:AI31"/>
    <mergeCell ref="K28:K31"/>
    <mergeCell ref="L28:L31"/>
    <mergeCell ref="M28:M31"/>
    <mergeCell ref="N28:N31"/>
    <mergeCell ref="P45:P48"/>
    <mergeCell ref="Q45:Q48"/>
    <mergeCell ref="R45:R48"/>
    <mergeCell ref="S45:S48"/>
    <mergeCell ref="H45:H48"/>
    <mergeCell ref="I45:I48"/>
    <mergeCell ref="J45:J48"/>
    <mergeCell ref="K45:K48"/>
    <mergeCell ref="L45:L48"/>
    <mergeCell ref="M45:M48"/>
    <mergeCell ref="AJ28:AJ31"/>
    <mergeCell ref="AK28:AK31"/>
    <mergeCell ref="A34:A35"/>
    <mergeCell ref="B34:B35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O28:O31"/>
    <mergeCell ref="P28:P31"/>
    <mergeCell ref="Q28:Q31"/>
    <mergeCell ref="R28:R31"/>
    <mergeCell ref="S28:S31"/>
    <mergeCell ref="T28:T31"/>
    <mergeCell ref="I28:I31"/>
    <mergeCell ref="J28:J31"/>
    <mergeCell ref="Q19:Q22"/>
    <mergeCell ref="R19:R22"/>
    <mergeCell ref="AI24:AI27"/>
    <mergeCell ref="AJ24:AJ27"/>
    <mergeCell ref="AK24:AK27"/>
    <mergeCell ref="A28:A31"/>
    <mergeCell ref="C28:C31"/>
    <mergeCell ref="D28:D31"/>
    <mergeCell ref="E28:E31"/>
    <mergeCell ref="F28:F31"/>
    <mergeCell ref="G28:G31"/>
    <mergeCell ref="H28:H31"/>
    <mergeCell ref="AC24:AC27"/>
    <mergeCell ref="AD24:AD27"/>
    <mergeCell ref="AE24:AE27"/>
    <mergeCell ref="AF24:AF27"/>
    <mergeCell ref="AG24:AG27"/>
    <mergeCell ref="AH24:AH27"/>
    <mergeCell ref="W24:W27"/>
    <mergeCell ref="X24:X27"/>
    <mergeCell ref="Y24:Y27"/>
    <mergeCell ref="Z24:Z27"/>
    <mergeCell ref="AA24:AA27"/>
    <mergeCell ref="AB24:AB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Q24:Q27"/>
    <mergeCell ref="R24:R27"/>
    <mergeCell ref="AK19:AK22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E19:AE22"/>
    <mergeCell ref="AF19:AF22"/>
    <mergeCell ref="AG19:AG22"/>
    <mergeCell ref="AH19:AH22"/>
    <mergeCell ref="AI19:AI22"/>
    <mergeCell ref="AJ19:AJ22"/>
    <mergeCell ref="Y19:Y22"/>
    <mergeCell ref="Z19:Z22"/>
    <mergeCell ref="AA19:AA22"/>
    <mergeCell ref="AB19:AB22"/>
    <mergeCell ref="AC19:AC22"/>
    <mergeCell ref="AD19:AD22"/>
    <mergeCell ref="G19:G22"/>
    <mergeCell ref="H19:H22"/>
    <mergeCell ref="I19:I22"/>
    <mergeCell ref="J19:J22"/>
    <mergeCell ref="K19:K22"/>
    <mergeCell ref="L19:L22"/>
    <mergeCell ref="AG15:AG18"/>
    <mergeCell ref="AH15:AH18"/>
    <mergeCell ref="AI15:AI18"/>
    <mergeCell ref="T15:T18"/>
    <mergeCell ref="I15:I18"/>
    <mergeCell ref="J15:J18"/>
    <mergeCell ref="K15:K18"/>
    <mergeCell ref="L15:L18"/>
    <mergeCell ref="M15:M18"/>
    <mergeCell ref="N15:N18"/>
    <mergeCell ref="U19:U22"/>
    <mergeCell ref="V19:V22"/>
    <mergeCell ref="W19:W22"/>
    <mergeCell ref="X19:X22"/>
    <mergeCell ref="M19:M22"/>
    <mergeCell ref="N19:N22"/>
    <mergeCell ref="O19:O22"/>
    <mergeCell ref="P19:P22"/>
    <mergeCell ref="S19:S22"/>
    <mergeCell ref="T19:T22"/>
    <mergeCell ref="AJ15:AJ18"/>
    <mergeCell ref="AK15:AK18"/>
    <mergeCell ref="A19:A22"/>
    <mergeCell ref="C19:C22"/>
    <mergeCell ref="D19:D22"/>
    <mergeCell ref="E19:E22"/>
    <mergeCell ref="F19:F22"/>
    <mergeCell ref="AA15:AA18"/>
    <mergeCell ref="AB15:AB18"/>
    <mergeCell ref="AC15:AC18"/>
    <mergeCell ref="AD15:AD18"/>
    <mergeCell ref="AE15:AE18"/>
    <mergeCell ref="AF15:AF18"/>
    <mergeCell ref="U15:U18"/>
    <mergeCell ref="V15:V18"/>
    <mergeCell ref="W15:W18"/>
    <mergeCell ref="X15:X18"/>
    <mergeCell ref="Y15:Y18"/>
    <mergeCell ref="Z15:Z18"/>
    <mergeCell ref="O15:O18"/>
    <mergeCell ref="P15:P18"/>
    <mergeCell ref="Q15:Q18"/>
    <mergeCell ref="R15:R18"/>
    <mergeCell ref="S15:S18"/>
    <mergeCell ref="AI11:AI14"/>
    <mergeCell ref="AJ11:AJ14"/>
    <mergeCell ref="AK11:AK14"/>
    <mergeCell ref="A15:A18"/>
    <mergeCell ref="C15:C18"/>
    <mergeCell ref="D15:D18"/>
    <mergeCell ref="E15:E18"/>
    <mergeCell ref="F15:F18"/>
    <mergeCell ref="G15:G18"/>
    <mergeCell ref="H15:H18"/>
    <mergeCell ref="AC11:AC14"/>
    <mergeCell ref="AD11:AD14"/>
    <mergeCell ref="AE11:AE14"/>
    <mergeCell ref="AF11:AF14"/>
    <mergeCell ref="AG11:AG14"/>
    <mergeCell ref="AH11:AH14"/>
    <mergeCell ref="W11:W14"/>
    <mergeCell ref="X11:X14"/>
    <mergeCell ref="Y11:Y14"/>
    <mergeCell ref="Z11:Z14"/>
    <mergeCell ref="AA11:AA14"/>
    <mergeCell ref="AB11:AB14"/>
    <mergeCell ref="Q11:Q14"/>
    <mergeCell ref="R11:R14"/>
    <mergeCell ref="S11:S14"/>
    <mergeCell ref="T11:T14"/>
    <mergeCell ref="U11:U14"/>
    <mergeCell ref="V11:V14"/>
    <mergeCell ref="K11:K14"/>
    <mergeCell ref="L11:L14"/>
    <mergeCell ref="M11:M14"/>
    <mergeCell ref="N11:N14"/>
    <mergeCell ref="O11:O14"/>
    <mergeCell ref="P11:P14"/>
    <mergeCell ref="A11:A14"/>
    <mergeCell ref="C11:C14"/>
    <mergeCell ref="D11:D14"/>
    <mergeCell ref="E11:E14"/>
    <mergeCell ref="F11:F14"/>
    <mergeCell ref="G11:G14"/>
    <mergeCell ref="H11:H14"/>
    <mergeCell ref="I11:I14"/>
    <mergeCell ref="J11:J14"/>
    <mergeCell ref="S5:AE5"/>
    <mergeCell ref="A2:AK2"/>
    <mergeCell ref="B4:K4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B3:C3"/>
  </mergeCells>
  <pageMargins left="0.70866141732283472" right="0.70866141732283472" top="0.74803149606299213" bottom="0.74803149606299213" header="0.51181102362204722" footer="0.51181102362204722"/>
  <pageSetup paperSize="9" scale="58" firstPageNumber="0" fitToHeight="0" orientation="landscape" r:id="rId1"/>
  <headerFooter alignWithMargins="0"/>
  <rowBreaks count="3" manualBreakCount="3">
    <brk id="37" max="36" man="1"/>
    <brk id="61" max="36" man="1"/>
    <brk id="91" max="37" man="1"/>
  </rowBreaks>
  <colBreaks count="1" manualBreakCount="1">
    <brk id="38" max="1048575" man="1"/>
  </colBreaks>
  <ignoredErrors>
    <ignoredError sqref="AJ50 AJ45 AJ56 AJ10 AJ15 AJ19 AJ24 AJ28 AJ37:AJ38" formulaRange="1"/>
    <ignoredError sqref="M84 AJ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Program studiów - siatki</vt:lpstr>
      <vt:lpstr>Excel_BuiltIn_Print_Area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pakietu Microsoft Office</cp:lastModifiedBy>
  <cp:lastPrinted>2018-09-19T13:25:32Z</cp:lastPrinted>
  <dcterms:created xsi:type="dcterms:W3CDTF">2018-10-05T08:02:39Z</dcterms:created>
  <dcterms:modified xsi:type="dcterms:W3CDTF">2020-06-09T13:58:01Z</dcterms:modified>
</cp:coreProperties>
</file>