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<sst xmlns="http://schemas.openxmlformats.org/spreadsheetml/2006/main" count="139" uniqueCount="105">
  <si>
    <t>WYDZIAŁ: FILOLOGICZNY</t>
  </si>
  <si>
    <t>KIERUNEK: IBERYSTYKA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</si>
  <si>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</si>
  <si>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</si>
  <si>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</si>
  <si>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</si>
  <si>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</si>
  <si>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</si>
  <si>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</si>
  <si>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</si>
  <si>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</si>
  <si>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</si>
  <si>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</si>
  <si>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</si>
  <si>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</si>
  <si>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</si>
  <si>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</si>
  <si>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</si>
  <si>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</si>
  <si>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</si>
  <si>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</si>
  <si>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</si>
  <si>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</si>
  <si>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</si>
  <si>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</si>
  <si>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</si>
  <si>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</si>
  <si>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1.</t>
  </si>
  <si>
    <t>Praktyczna nauka języka hiszpańskiego**</t>
  </si>
  <si>
    <t>2,4,6</t>
  </si>
  <si>
    <t>1,3,5</t>
  </si>
  <si>
    <t>2.</t>
  </si>
  <si>
    <t>Praktyczna nauka języka portugalskiego</t>
  </si>
  <si>
    <t>3.</t>
  </si>
  <si>
    <t>Dzieje i kultura Półwyspu Iberyjskiego</t>
  </si>
  <si>
    <t>4.</t>
  </si>
  <si>
    <t>Dzieje i kultura Ameryki Łacińskiej</t>
  </si>
  <si>
    <t>Literatura iberyjska</t>
  </si>
  <si>
    <t>6.</t>
  </si>
  <si>
    <t>Wybrane zagadnienia literatury latynoamerykańskiej</t>
  </si>
  <si>
    <t>7.</t>
  </si>
  <si>
    <t>Elementy językoznawstwa ogólnego</t>
  </si>
  <si>
    <t>8.</t>
  </si>
  <si>
    <t>Językoznawstwo stosowane</t>
  </si>
  <si>
    <t>9.</t>
  </si>
  <si>
    <t>Historia języków romańskich</t>
  </si>
  <si>
    <t>11.</t>
  </si>
  <si>
    <t>Seminarium licencjackie</t>
  </si>
  <si>
    <t>12.</t>
  </si>
  <si>
    <t>13.</t>
  </si>
  <si>
    <t>14.</t>
  </si>
  <si>
    <t>razem</t>
  </si>
  <si>
    <t>B1. SPECJALNOŚĆ TRANSLATORYCZNA</t>
  </si>
  <si>
    <t>15.</t>
  </si>
  <si>
    <t>Teoria przekładu</t>
  </si>
  <si>
    <t>16.</t>
  </si>
  <si>
    <t>Język hiszpański specjalistyczny: ekonomiczny, prawniczy</t>
  </si>
  <si>
    <t>17.</t>
  </si>
  <si>
    <t>Tłumaczenia pisemne</t>
  </si>
  <si>
    <t>18.</t>
  </si>
  <si>
    <t>Tłumaczenia ustne</t>
  </si>
  <si>
    <t>19.</t>
  </si>
  <si>
    <t>Tłumaczenia specjalistyczne</t>
  </si>
  <si>
    <t>20.</t>
  </si>
  <si>
    <t>Komputer w pracy tłumacza</t>
  </si>
  <si>
    <t>21.</t>
  </si>
  <si>
    <t>Fakultet przekładoznawczy</t>
  </si>
  <si>
    <t>B2. SPECJALNOŚĆ MIĘDZYKULTUROWA</t>
  </si>
  <si>
    <t>22.</t>
  </si>
  <si>
    <t>Literatura krajów postkolonialnych</t>
  </si>
  <si>
    <t>3,4,5</t>
  </si>
  <si>
    <t>23.</t>
  </si>
  <si>
    <t>Wstęp do kultury krajów postkolonialnych</t>
  </si>
  <si>
    <t>24.</t>
  </si>
  <si>
    <t>Etnolingwistyka</t>
  </si>
  <si>
    <t>25.</t>
  </si>
  <si>
    <t>Teorie postkolonialne</t>
  </si>
  <si>
    <t>Komunikacja międzykulturowa</t>
  </si>
  <si>
    <t>Interpretacja tekstów kultury</t>
  </si>
  <si>
    <t>G. ŚCIEŻKI**</t>
  </si>
  <si>
    <t>C. FAKULTETY</t>
  </si>
  <si>
    <t>3,4,5,6</t>
  </si>
  <si>
    <t>SPECJALNOŚĆ TRANSLATORYCZNA</t>
  </si>
  <si>
    <t>SPECJALNOŚĆ MIĘDZYKULTUROWA</t>
  </si>
  <si>
    <t>W trakcie I roku studenci zobowiązani są do zaliczenia szkolenia z zakresu BHP oraz ochrony własności intelektualnej.</t>
  </si>
  <si>
    <t>* kursywą zaznaczono przedmioty do wyboru</t>
  </si>
  <si>
    <t>** zajecia z praktycznej nauki języka hiszpańskiego obejmują elementy fonetyki i gramatyki opisowej języka hiszpańskiego</t>
  </si>
  <si>
    <t>T</t>
  </si>
  <si>
    <t>M</t>
  </si>
  <si>
    <t>Wykłady</t>
  </si>
  <si>
    <t>Ćwiczenia z PNJ</t>
  </si>
  <si>
    <t>Ćwiczenia bez PNJ</t>
  </si>
  <si>
    <t>PLAN STUDIÓW NIESTACJONARNYCH PIERWSZEGO STOPNIA</t>
  </si>
  <si>
    <t>10.</t>
  </si>
  <si>
    <t>Przedmiot fakultatywny***</t>
  </si>
  <si>
    <t>*** w ramach przedmiotów fakultatywnych realizowane beda między innymi zajęcia z zakresu zagadnień prawnych, ekonomicznych i społeczno-gospodarczych</t>
  </si>
  <si>
    <t>1,3,4</t>
  </si>
  <si>
    <t>Myśl humanistyczna i społeczna w krajach romańskich</t>
  </si>
  <si>
    <t>26.</t>
  </si>
  <si>
    <t>Wychowanie fizyczne</t>
  </si>
  <si>
    <t>27.</t>
  </si>
  <si>
    <t>Wykład wydziałowy</t>
  </si>
  <si>
    <t>28.</t>
  </si>
  <si>
    <t>Kultura języka polskiego</t>
  </si>
  <si>
    <t>OD R. AK.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</si>
</sst>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2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52" applyFont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6" borderId="11" xfId="52" applyFont="1" applyFill="1" applyBorder="1" applyAlignment="1">
      <alignment horizontal="center" vertical="center" wrapText="1"/>
      <protection/>
    </xf>
    <xf numFmtId="0" fontId="2" fillId="37" borderId="11" xfId="52" applyFont="1" applyFill="1" applyBorder="1" applyAlignment="1">
      <alignment horizontal="center" vertical="center" wrapText="1"/>
      <protection/>
    </xf>
    <xf numFmtId="0" fontId="2" fillId="38" borderId="11" xfId="52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5" fillId="0" borderId="11" xfId="52" applyFont="1" applyBorder="1" applyAlignment="1">
      <alignment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 wrapText="1"/>
      <protection/>
    </xf>
    <xf numFmtId="0" fontId="4" fillId="36" borderId="11" xfId="52" applyFont="1" applyFill="1" applyBorder="1" applyAlignment="1">
      <alignment horizontal="center" vertical="center" wrapText="1"/>
      <protection/>
    </xf>
    <xf numFmtId="0" fontId="4" fillId="37" borderId="11" xfId="52" applyFont="1" applyFill="1" applyBorder="1" applyAlignment="1">
      <alignment horizontal="center" vertical="center" wrapText="1"/>
      <protection/>
    </xf>
    <xf numFmtId="0" fontId="4" fillId="38" borderId="11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41" borderId="11" xfId="52" applyFont="1" applyFill="1" applyBorder="1" applyAlignment="1">
      <alignment horizontal="center" vertical="center" wrapText="1"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0" fontId="3" fillId="36" borderId="11" xfId="52" applyFont="1" applyFill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horizontal="center" vertical="center" wrapText="1"/>
      <protection/>
    </xf>
    <xf numFmtId="0" fontId="3" fillId="38" borderId="11" xfId="52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3" fillId="42" borderId="11" xfId="52" applyFont="1" applyFill="1" applyBorder="1" applyAlignment="1">
      <alignment horizontal="center" vertical="center" wrapText="1"/>
      <protection/>
    </xf>
    <xf numFmtId="0" fontId="3" fillId="4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0" xfId="5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0" borderId="11" xfId="52" applyFont="1" applyBorder="1" applyAlignment="1">
      <alignment horizontal="right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43" borderId="20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3" fillId="43" borderId="15" xfId="52" applyFont="1" applyFill="1" applyBorder="1" applyAlignment="1">
      <alignment horizontal="center" vertical="center"/>
      <protection/>
    </xf>
    <xf numFmtId="0" fontId="3" fillId="43" borderId="24" xfId="52" applyFont="1" applyFill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43" borderId="15" xfId="0" applyFont="1" applyFill="1" applyBorder="1" applyAlignment="1">
      <alignment horizontal="center" vertical="center"/>
    </xf>
    <xf numFmtId="0" fontId="3" fillId="43" borderId="2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43" borderId="15" xfId="0" applyFont="1" applyFill="1" applyBorder="1" applyAlignment="1">
      <alignment horizontal="center" vertical="center"/>
    </xf>
    <xf numFmtId="0" fontId="2" fillId="43" borderId="24" xfId="0" applyFont="1" applyFill="1" applyBorder="1" applyAlignment="1">
      <alignment horizontal="center" vertical="center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Program studiów - siatk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="75" zoomScaleNormal="75" zoomScalePageLayoutView="0" workbookViewId="0" topLeftCell="A1">
      <selection activeCell="A3" sqref="A3"/>
    </sheetView>
  </sheetViews>
  <sheetFormatPr defaultColWidth="11.00390625" defaultRowHeight="15.75"/>
  <cols>
    <col min="1" max="1" width="4.125" style="0" bestFit="1" customWidth="1"/>
    <col min="2" max="2" width="19.50390625" style="0" bestFit="1" customWidth="1"/>
    <col min="3" max="4" width="8.375" style="0" bestFit="1" customWidth="1"/>
    <col min="5" max="5" width="6.625" style="0" bestFit="1" customWidth="1"/>
    <col min="6" max="6" width="4.00390625" style="0" bestFit="1" customWidth="1"/>
    <col min="7" max="7" width="4.375" style="0" bestFit="1" customWidth="1"/>
    <col min="8" max="8" width="2.625" style="0" bestFit="1" customWidth="1"/>
    <col min="9" max="9" width="6.625" style="0" bestFit="1" customWidth="1"/>
    <col min="10" max="10" width="2.625" style="0" bestFit="1" customWidth="1"/>
    <col min="11" max="11" width="5.375" style="0" bestFit="1" customWidth="1"/>
    <col min="12" max="12" width="4.375" style="0" bestFit="1" customWidth="1"/>
    <col min="13" max="13" width="2.625" style="0" bestFit="1" customWidth="1"/>
    <col min="14" max="14" width="6.625" style="0" bestFit="1" customWidth="1"/>
    <col min="15" max="15" width="2.625" style="0" bestFit="1" customWidth="1"/>
    <col min="16" max="16" width="5.375" style="0" bestFit="1" customWidth="1"/>
    <col min="17" max="17" width="4.375" style="0" bestFit="1" customWidth="1"/>
    <col min="18" max="18" width="2.625" style="0" bestFit="1" customWidth="1"/>
    <col min="19" max="19" width="5.00390625" style="0" bestFit="1" customWidth="1"/>
    <col min="20" max="20" width="2.625" style="0" bestFit="1" customWidth="1"/>
    <col min="21" max="21" width="5.375" style="0" bestFit="1" customWidth="1"/>
    <col min="22" max="22" width="3.50390625" style="0" bestFit="1" customWidth="1"/>
    <col min="23" max="23" width="2.625" style="0" bestFit="1" customWidth="1"/>
    <col min="24" max="24" width="5.00390625" style="0" bestFit="1" customWidth="1"/>
    <col min="25" max="25" width="2.625" style="0" bestFit="1" customWidth="1"/>
    <col min="26" max="26" width="5.375" style="0" bestFit="1" customWidth="1"/>
    <col min="27" max="27" width="3.50390625" style="0" bestFit="1" customWidth="1"/>
    <col min="28" max="28" width="2.625" style="0" bestFit="1" customWidth="1"/>
    <col min="29" max="29" width="5.00390625" style="0" bestFit="1" customWidth="1"/>
    <col min="30" max="30" width="3.50390625" style="0" bestFit="1" customWidth="1"/>
    <col min="31" max="31" width="5.375" style="0" bestFit="1" customWidth="1"/>
    <col min="32" max="32" width="5.00390625" style="0" bestFit="1" customWidth="1"/>
    <col min="33" max="33" width="2.625" style="0" bestFit="1" customWidth="1"/>
    <col min="34" max="34" width="5.00390625" style="0" bestFit="1" customWidth="1"/>
    <col min="35" max="35" width="3.50390625" style="0" bestFit="1" customWidth="1"/>
    <col min="36" max="36" width="5.375" style="0" bestFit="1" customWidth="1"/>
    <col min="37" max="37" width="11.375" style="0" bestFit="1" customWidth="1"/>
  </cols>
  <sheetData>
    <row r="1" spans="1:38" ht="15.75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ht="15.75">
      <c r="A2" s="89" t="s">
        <v>104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5.75">
      <c r="A3" s="59"/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38" ht="15.75">
      <c r="A4" s="59"/>
      <c r="B4" s="91" t="s">
        <v>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56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</row>
    <row r="5" spans="1:38" ht="16.5" thickBot="1">
      <c r="A5" s="60"/>
      <c r="B5" s="61"/>
      <c r="C5" s="62"/>
      <c r="D5" s="56"/>
      <c r="E5" s="56"/>
      <c r="F5" s="62"/>
      <c r="G5" s="62"/>
      <c r="H5" s="62"/>
      <c r="I5" s="62"/>
      <c r="J5" s="62"/>
      <c r="K5" s="63"/>
      <c r="L5" s="62"/>
      <c r="M5" s="62"/>
      <c r="N5" s="62"/>
      <c r="O5" s="62"/>
      <c r="P5" s="62"/>
      <c r="Q5" s="62"/>
      <c r="R5" s="62"/>
      <c r="S5" s="62"/>
      <c r="T5" s="62"/>
      <c r="U5" s="64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5.75">
      <c r="A6" s="93"/>
      <c r="B6" s="94"/>
      <c r="C6" s="94"/>
      <c r="D6" s="94"/>
      <c r="E6" s="94"/>
      <c r="F6" s="95"/>
      <c r="G6" s="96" t="s">
        <v>2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</row>
    <row r="7" spans="1:38" ht="15.75">
      <c r="A7" s="109" t="s">
        <v>3</v>
      </c>
      <c r="B7" s="111" t="s">
        <v>4</v>
      </c>
      <c r="C7" s="111" t="s">
        <v>5</v>
      </c>
      <c r="D7" s="122" t="s">
        <v>6</v>
      </c>
      <c r="E7" s="122"/>
      <c r="F7" s="122"/>
      <c r="G7" s="98" t="s">
        <v>7</v>
      </c>
      <c r="H7" s="98"/>
      <c r="I7" s="98"/>
      <c r="J7" s="98"/>
      <c r="K7" s="98"/>
      <c r="L7" s="98"/>
      <c r="M7" s="98"/>
      <c r="N7" s="98"/>
      <c r="O7" s="98"/>
      <c r="P7" s="98"/>
      <c r="Q7" s="113" t="s">
        <v>8</v>
      </c>
      <c r="R7" s="113"/>
      <c r="S7" s="113"/>
      <c r="T7" s="113"/>
      <c r="U7" s="113"/>
      <c r="V7" s="113"/>
      <c r="W7" s="113"/>
      <c r="X7" s="113"/>
      <c r="Y7" s="113"/>
      <c r="Z7" s="113"/>
      <c r="AA7" s="99" t="s">
        <v>9</v>
      </c>
      <c r="AB7" s="99"/>
      <c r="AC7" s="99"/>
      <c r="AD7" s="99"/>
      <c r="AE7" s="99"/>
      <c r="AF7" s="99"/>
      <c r="AG7" s="99"/>
      <c r="AH7" s="99"/>
      <c r="AI7" s="99"/>
      <c r="AJ7" s="99"/>
      <c r="AK7" s="100" t="s">
        <v>10</v>
      </c>
      <c r="AL7" s="100" t="s">
        <v>11</v>
      </c>
    </row>
    <row r="8" spans="1:38" ht="15.75">
      <c r="A8" s="109"/>
      <c r="B8" s="111"/>
      <c r="C8" s="111"/>
      <c r="D8" s="122"/>
      <c r="E8" s="122"/>
      <c r="F8" s="122"/>
      <c r="G8" s="103" t="s">
        <v>12</v>
      </c>
      <c r="H8" s="104"/>
      <c r="I8" s="104"/>
      <c r="J8" s="104"/>
      <c r="K8" s="105"/>
      <c r="L8" s="106" t="s">
        <v>13</v>
      </c>
      <c r="M8" s="107"/>
      <c r="N8" s="107"/>
      <c r="O8" s="107"/>
      <c r="P8" s="108"/>
      <c r="Q8" s="131" t="s">
        <v>14</v>
      </c>
      <c r="R8" s="132"/>
      <c r="S8" s="132"/>
      <c r="T8" s="132"/>
      <c r="U8" s="133"/>
      <c r="V8" s="134" t="s">
        <v>15</v>
      </c>
      <c r="W8" s="135"/>
      <c r="X8" s="135"/>
      <c r="Y8" s="135"/>
      <c r="Z8" s="136"/>
      <c r="AA8" s="137" t="s">
        <v>16</v>
      </c>
      <c r="AB8" s="138"/>
      <c r="AC8" s="138"/>
      <c r="AD8" s="138"/>
      <c r="AE8" s="139"/>
      <c r="AF8" s="140" t="s">
        <v>17</v>
      </c>
      <c r="AG8" s="141"/>
      <c r="AH8" s="141"/>
      <c r="AI8" s="141"/>
      <c r="AJ8" s="142"/>
      <c r="AK8" s="101"/>
      <c r="AL8" s="101"/>
    </row>
    <row r="9" spans="1:38" ht="16.5" thickBot="1">
      <c r="A9" s="110"/>
      <c r="B9" s="112"/>
      <c r="C9" s="112"/>
      <c r="D9" s="1" t="s">
        <v>18</v>
      </c>
      <c r="E9" s="1" t="s">
        <v>19</v>
      </c>
      <c r="F9" s="1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3" t="s">
        <v>21</v>
      </c>
      <c r="M9" s="3" t="s">
        <v>22</v>
      </c>
      <c r="N9" s="3" t="s">
        <v>23</v>
      </c>
      <c r="O9" s="3" t="s">
        <v>24</v>
      </c>
      <c r="P9" s="3" t="s">
        <v>25</v>
      </c>
      <c r="Q9" s="4" t="s">
        <v>21</v>
      </c>
      <c r="R9" s="4" t="s">
        <v>22</v>
      </c>
      <c r="S9" s="4" t="s">
        <v>23</v>
      </c>
      <c r="T9" s="4" t="s">
        <v>24</v>
      </c>
      <c r="U9" s="4" t="s">
        <v>25</v>
      </c>
      <c r="V9" s="5" t="s">
        <v>21</v>
      </c>
      <c r="W9" s="5" t="s">
        <v>22</v>
      </c>
      <c r="X9" s="5" t="s">
        <v>23</v>
      </c>
      <c r="Y9" s="5" t="s">
        <v>24</v>
      </c>
      <c r="Z9" s="5" t="s">
        <v>25</v>
      </c>
      <c r="AA9" s="6" t="s">
        <v>21</v>
      </c>
      <c r="AB9" s="6" t="s">
        <v>22</v>
      </c>
      <c r="AC9" s="6" t="s">
        <v>23</v>
      </c>
      <c r="AD9" s="6" t="s">
        <v>24</v>
      </c>
      <c r="AE9" s="6" t="s">
        <v>25</v>
      </c>
      <c r="AF9" s="7" t="s">
        <v>21</v>
      </c>
      <c r="AG9" s="7" t="s">
        <v>22</v>
      </c>
      <c r="AH9" s="7" t="s">
        <v>23</v>
      </c>
      <c r="AI9" s="7" t="s">
        <v>24</v>
      </c>
      <c r="AJ9" s="7" t="s">
        <v>25</v>
      </c>
      <c r="AK9" s="102"/>
      <c r="AL9" s="102"/>
    </row>
    <row r="10" spans="1:38" ht="15.75">
      <c r="A10" s="116" t="s">
        <v>26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</row>
    <row r="11" spans="1:38" ht="30">
      <c r="A11" s="65" t="s">
        <v>27</v>
      </c>
      <c r="B11" s="66" t="s">
        <v>28</v>
      </c>
      <c r="C11" s="67"/>
      <c r="D11" s="8" t="s">
        <v>29</v>
      </c>
      <c r="E11" s="67" t="s">
        <v>30</v>
      </c>
      <c r="F11" s="8"/>
      <c r="G11" s="68"/>
      <c r="H11" s="68"/>
      <c r="I11" s="68">
        <v>120</v>
      </c>
      <c r="J11" s="68"/>
      <c r="K11" s="68">
        <v>10</v>
      </c>
      <c r="L11" s="69"/>
      <c r="M11" s="69"/>
      <c r="N11" s="69">
        <v>120</v>
      </c>
      <c r="O11" s="69"/>
      <c r="P11" s="69">
        <v>10</v>
      </c>
      <c r="Q11" s="70"/>
      <c r="R11" s="70"/>
      <c r="S11" s="70">
        <v>60</v>
      </c>
      <c r="T11" s="70"/>
      <c r="U11" s="70">
        <v>6</v>
      </c>
      <c r="V11" s="71"/>
      <c r="W11" s="71"/>
      <c r="X11" s="71">
        <v>60</v>
      </c>
      <c r="Y11" s="71"/>
      <c r="Z11" s="71">
        <v>7</v>
      </c>
      <c r="AA11" s="72"/>
      <c r="AB11" s="72"/>
      <c r="AC11" s="72">
        <v>60</v>
      </c>
      <c r="AD11" s="72"/>
      <c r="AE11" s="72">
        <v>8</v>
      </c>
      <c r="AF11" s="73"/>
      <c r="AG11" s="73"/>
      <c r="AH11" s="73">
        <v>60</v>
      </c>
      <c r="AI11" s="73"/>
      <c r="AJ11" s="73">
        <v>8</v>
      </c>
      <c r="AK11" s="67">
        <f>G11+H11+I11+J11+L11+M11+O11+N11+Q11+R11+S11+T11+V11+W11+X11+Y11+AA11+AB11+AC11+AD11+AF11+AG11+AH11+AI11</f>
        <v>480</v>
      </c>
      <c r="AL11" s="67">
        <f>K11+P11+U11+Z11+AE11+AJ11</f>
        <v>49</v>
      </c>
    </row>
    <row r="12" spans="1:38" ht="30">
      <c r="A12" s="65" t="s">
        <v>31</v>
      </c>
      <c r="B12" s="66" t="s">
        <v>32</v>
      </c>
      <c r="C12" s="67"/>
      <c r="D12" s="8">
        <v>6</v>
      </c>
      <c r="E12" s="8">
        <v>4.5</v>
      </c>
      <c r="F12" s="8"/>
      <c r="G12" s="68"/>
      <c r="H12" s="68"/>
      <c r="I12" s="68"/>
      <c r="J12" s="68"/>
      <c r="K12" s="68"/>
      <c r="L12" s="69"/>
      <c r="M12" s="69"/>
      <c r="N12" s="69"/>
      <c r="O12" s="69"/>
      <c r="P12" s="69"/>
      <c r="Q12" s="70"/>
      <c r="R12" s="70"/>
      <c r="S12" s="70"/>
      <c r="T12" s="70"/>
      <c r="U12" s="70"/>
      <c r="V12" s="71"/>
      <c r="W12" s="71"/>
      <c r="X12" s="71">
        <v>40</v>
      </c>
      <c r="Y12" s="71"/>
      <c r="Z12" s="71">
        <v>4</v>
      </c>
      <c r="AA12" s="72"/>
      <c r="AB12" s="72"/>
      <c r="AC12" s="72">
        <v>40</v>
      </c>
      <c r="AD12" s="72"/>
      <c r="AE12" s="72">
        <v>5</v>
      </c>
      <c r="AF12" s="73"/>
      <c r="AG12" s="73"/>
      <c r="AH12" s="73">
        <v>40</v>
      </c>
      <c r="AI12" s="73"/>
      <c r="AJ12" s="73">
        <v>6</v>
      </c>
      <c r="AK12" s="67">
        <f>SUM(G12:J12,L12:O12,Q12:T12,V12:Y12,AA12:AD12,AF12:AI12)</f>
        <v>120</v>
      </c>
      <c r="AL12" s="67">
        <f>SUM(Z12,AE12,AJ12)</f>
        <v>15</v>
      </c>
    </row>
    <row r="13" spans="1:38" ht="30">
      <c r="A13" s="65" t="s">
        <v>33</v>
      </c>
      <c r="B13" s="66" t="s">
        <v>34</v>
      </c>
      <c r="C13" s="67"/>
      <c r="D13" s="8">
        <v>2</v>
      </c>
      <c r="E13" s="8">
        <v>1</v>
      </c>
      <c r="F13" s="8"/>
      <c r="G13" s="68">
        <v>20</v>
      </c>
      <c r="H13" s="68"/>
      <c r="I13" s="68"/>
      <c r="J13" s="68"/>
      <c r="K13" s="68">
        <v>2</v>
      </c>
      <c r="L13" s="69">
        <v>20</v>
      </c>
      <c r="M13" s="69"/>
      <c r="N13" s="69"/>
      <c r="O13" s="69"/>
      <c r="P13" s="69">
        <v>2</v>
      </c>
      <c r="Q13" s="70"/>
      <c r="R13" s="70"/>
      <c r="S13" s="70"/>
      <c r="T13" s="70"/>
      <c r="U13" s="70"/>
      <c r="V13" s="71"/>
      <c r="W13" s="71"/>
      <c r="X13" s="71"/>
      <c r="Y13" s="71"/>
      <c r="Z13" s="71"/>
      <c r="AA13" s="72"/>
      <c r="AB13" s="72"/>
      <c r="AC13" s="72"/>
      <c r="AD13" s="72"/>
      <c r="AE13" s="72"/>
      <c r="AF13" s="73"/>
      <c r="AG13" s="73"/>
      <c r="AH13" s="73"/>
      <c r="AI13" s="73"/>
      <c r="AJ13" s="73"/>
      <c r="AK13" s="67">
        <f>SUM(G13,L13,Q13,V13,AA13,AF13)</f>
        <v>40</v>
      </c>
      <c r="AL13" s="67">
        <f>SUM(K13,P13,U13,Z13,AE13,AJ13)</f>
        <v>4</v>
      </c>
    </row>
    <row r="14" spans="1:38" ht="30">
      <c r="A14" s="65" t="s">
        <v>35</v>
      </c>
      <c r="B14" s="66" t="s">
        <v>36</v>
      </c>
      <c r="C14" s="67"/>
      <c r="D14" s="8"/>
      <c r="E14" s="8">
        <v>2</v>
      </c>
      <c r="F14" s="8"/>
      <c r="G14" s="68"/>
      <c r="H14" s="68"/>
      <c r="I14" s="68"/>
      <c r="J14" s="68"/>
      <c r="K14" s="68"/>
      <c r="L14" s="69">
        <v>20</v>
      </c>
      <c r="M14" s="69"/>
      <c r="N14" s="69"/>
      <c r="O14" s="69"/>
      <c r="P14" s="69">
        <v>2</v>
      </c>
      <c r="Q14" s="70"/>
      <c r="R14" s="70"/>
      <c r="S14" s="70"/>
      <c r="T14" s="70"/>
      <c r="U14" s="70"/>
      <c r="V14" s="71"/>
      <c r="W14" s="71"/>
      <c r="X14" s="71"/>
      <c r="Y14" s="71"/>
      <c r="Z14" s="71"/>
      <c r="AA14" s="72"/>
      <c r="AB14" s="72"/>
      <c r="AC14" s="72"/>
      <c r="AD14" s="72"/>
      <c r="AE14" s="72"/>
      <c r="AF14" s="73"/>
      <c r="AG14" s="73"/>
      <c r="AH14" s="73"/>
      <c r="AI14" s="73"/>
      <c r="AJ14" s="73"/>
      <c r="AK14" s="67">
        <f>SUM(G14,L14,Q14,V14,AA14,AF14)</f>
        <v>20</v>
      </c>
      <c r="AL14" s="67">
        <f>SUM(K14,P14,U14,Z14,AE14,AJ14)</f>
        <v>2</v>
      </c>
    </row>
    <row r="15" spans="1:38" ht="15.75">
      <c r="A15" s="123" t="s">
        <v>40</v>
      </c>
      <c r="B15" s="125" t="s">
        <v>37</v>
      </c>
      <c r="C15" s="143"/>
      <c r="D15" s="8" t="s">
        <v>96</v>
      </c>
      <c r="E15" s="8"/>
      <c r="F15" s="8"/>
      <c r="G15" s="48">
        <v>20</v>
      </c>
      <c r="H15" s="48"/>
      <c r="I15" s="48"/>
      <c r="J15" s="48"/>
      <c r="K15" s="48">
        <v>4</v>
      </c>
      <c r="L15" s="49"/>
      <c r="M15" s="49"/>
      <c r="N15" s="49"/>
      <c r="O15" s="49"/>
      <c r="P15" s="49"/>
      <c r="Q15" s="82">
        <v>20</v>
      </c>
      <c r="R15" s="82"/>
      <c r="S15" s="82"/>
      <c r="T15" s="82"/>
      <c r="U15" s="82">
        <v>4</v>
      </c>
      <c r="V15" s="83">
        <v>20</v>
      </c>
      <c r="W15" s="83"/>
      <c r="X15" s="83"/>
      <c r="Y15" s="83"/>
      <c r="Z15" s="83">
        <v>4</v>
      </c>
      <c r="AA15" s="84"/>
      <c r="AB15" s="84"/>
      <c r="AC15" s="84"/>
      <c r="AD15" s="84"/>
      <c r="AE15" s="84"/>
      <c r="AF15" s="85"/>
      <c r="AG15" s="85"/>
      <c r="AH15" s="85"/>
      <c r="AI15" s="85"/>
      <c r="AJ15" s="85"/>
      <c r="AK15" s="86">
        <f>SUM(G15,L15,Q15,V15,AA15)</f>
        <v>60</v>
      </c>
      <c r="AL15" s="86">
        <f>SUM(K15,P15,U15,Z15,AE15)</f>
        <v>12</v>
      </c>
    </row>
    <row r="16" spans="1:38" ht="15.75">
      <c r="A16" s="124"/>
      <c r="B16" s="126"/>
      <c r="C16" s="144"/>
      <c r="D16" s="8">
        <v>2</v>
      </c>
      <c r="E16" s="64">
        <v>3.4</v>
      </c>
      <c r="F16" s="8"/>
      <c r="G16" s="48"/>
      <c r="H16" s="48"/>
      <c r="I16" s="48"/>
      <c r="J16" s="48"/>
      <c r="K16" s="48"/>
      <c r="L16" s="49"/>
      <c r="M16" s="49"/>
      <c r="N16" s="49">
        <v>20</v>
      </c>
      <c r="O16" s="49"/>
      <c r="P16" s="49">
        <v>4</v>
      </c>
      <c r="Q16" s="82"/>
      <c r="R16" s="82"/>
      <c r="S16" s="82">
        <v>20</v>
      </c>
      <c r="T16" s="82"/>
      <c r="U16" s="82">
        <v>3</v>
      </c>
      <c r="V16" s="83"/>
      <c r="W16" s="83"/>
      <c r="X16" s="83">
        <v>20</v>
      </c>
      <c r="Y16" s="83"/>
      <c r="Z16" s="83">
        <v>3</v>
      </c>
      <c r="AA16" s="84"/>
      <c r="AB16" s="84"/>
      <c r="AC16" s="84"/>
      <c r="AD16" s="84"/>
      <c r="AE16" s="84"/>
      <c r="AF16" s="85"/>
      <c r="AG16" s="85"/>
      <c r="AH16" s="85"/>
      <c r="AI16" s="85"/>
      <c r="AJ16" s="85"/>
      <c r="AK16" s="86">
        <f aca="true" t="shared" si="0" ref="AK16:AK23">G16+H16+I16+J16+L16+M16+O16+N16+Q16+R16+S16+T16+V16+W16+X16+Y16+AA16+AB16+AC16+AD16+AF16+AG16+AH16+AI16</f>
        <v>60</v>
      </c>
      <c r="AL16" s="86">
        <f>K16+P16+U16+Z16+AE16+AJ16</f>
        <v>10</v>
      </c>
    </row>
    <row r="17" spans="1:38" ht="45">
      <c r="A17" s="65" t="s">
        <v>38</v>
      </c>
      <c r="B17" s="66" t="s">
        <v>39</v>
      </c>
      <c r="C17" s="67"/>
      <c r="D17" s="8">
        <v>1</v>
      </c>
      <c r="E17" s="8"/>
      <c r="F17" s="8"/>
      <c r="G17" s="68"/>
      <c r="H17" s="68"/>
      <c r="I17" s="68">
        <v>20</v>
      </c>
      <c r="J17" s="68"/>
      <c r="K17" s="68">
        <v>4</v>
      </c>
      <c r="L17" s="69"/>
      <c r="M17" s="69"/>
      <c r="N17" s="69"/>
      <c r="O17" s="69"/>
      <c r="P17" s="69"/>
      <c r="Q17" s="70"/>
      <c r="R17" s="70"/>
      <c r="S17" s="70"/>
      <c r="T17" s="70"/>
      <c r="U17" s="70"/>
      <c r="V17" s="71"/>
      <c r="W17" s="71"/>
      <c r="X17" s="71"/>
      <c r="Y17" s="71"/>
      <c r="Z17" s="71"/>
      <c r="AA17" s="72"/>
      <c r="AB17" s="72"/>
      <c r="AC17" s="72"/>
      <c r="AD17" s="72"/>
      <c r="AE17" s="72"/>
      <c r="AF17" s="73"/>
      <c r="AG17" s="73"/>
      <c r="AH17" s="73"/>
      <c r="AI17" s="73"/>
      <c r="AJ17" s="73"/>
      <c r="AK17" s="67">
        <f t="shared" si="0"/>
        <v>20</v>
      </c>
      <c r="AL17" s="67">
        <f>SUM(K17,P17,U17,Z17,AE17,AJ17)</f>
        <v>4</v>
      </c>
    </row>
    <row r="18" spans="1:38" ht="45">
      <c r="A18" s="65" t="s">
        <v>40</v>
      </c>
      <c r="B18" s="66" t="s">
        <v>41</v>
      </c>
      <c r="C18" s="67"/>
      <c r="D18" s="8">
        <v>2</v>
      </c>
      <c r="E18" s="8">
        <v>1</v>
      </c>
      <c r="F18" s="8"/>
      <c r="G18" s="68">
        <v>20</v>
      </c>
      <c r="H18" s="68"/>
      <c r="I18" s="68"/>
      <c r="J18" s="68"/>
      <c r="K18" s="68">
        <v>5</v>
      </c>
      <c r="L18" s="69">
        <v>20</v>
      </c>
      <c r="M18" s="69"/>
      <c r="N18" s="69"/>
      <c r="O18" s="69"/>
      <c r="P18" s="69">
        <v>4</v>
      </c>
      <c r="Q18" s="70"/>
      <c r="R18" s="70"/>
      <c r="S18" s="70"/>
      <c r="T18" s="70"/>
      <c r="U18" s="70"/>
      <c r="V18" s="71"/>
      <c r="W18" s="71"/>
      <c r="X18" s="71"/>
      <c r="Y18" s="71"/>
      <c r="Z18" s="71"/>
      <c r="AA18" s="72"/>
      <c r="AB18" s="72"/>
      <c r="AC18" s="72"/>
      <c r="AD18" s="72"/>
      <c r="AE18" s="72"/>
      <c r="AF18" s="73"/>
      <c r="AG18" s="73"/>
      <c r="AH18" s="73"/>
      <c r="AI18" s="73"/>
      <c r="AJ18" s="73"/>
      <c r="AK18" s="67">
        <f t="shared" si="0"/>
        <v>40</v>
      </c>
      <c r="AL18" s="67">
        <f>K18+P18+U18+Z18+AE18+AJ18</f>
        <v>9</v>
      </c>
    </row>
    <row r="19" spans="1:38" ht="30">
      <c r="A19" s="65" t="s">
        <v>42</v>
      </c>
      <c r="B19" s="66" t="s">
        <v>43</v>
      </c>
      <c r="C19" s="67"/>
      <c r="D19" s="8">
        <v>3</v>
      </c>
      <c r="E19" s="8">
        <v>2</v>
      </c>
      <c r="F19" s="8"/>
      <c r="G19" s="68"/>
      <c r="H19" s="68"/>
      <c r="I19" s="68"/>
      <c r="J19" s="68"/>
      <c r="K19" s="68"/>
      <c r="L19" s="69">
        <v>20</v>
      </c>
      <c r="M19" s="69"/>
      <c r="N19" s="69"/>
      <c r="O19" s="69"/>
      <c r="P19" s="69">
        <v>2</v>
      </c>
      <c r="Q19" s="70">
        <v>20</v>
      </c>
      <c r="R19" s="70"/>
      <c r="S19" s="70"/>
      <c r="T19" s="70"/>
      <c r="U19" s="70">
        <v>3</v>
      </c>
      <c r="V19" s="71"/>
      <c r="W19" s="71"/>
      <c r="X19" s="71"/>
      <c r="Y19" s="71"/>
      <c r="Z19" s="71"/>
      <c r="AA19" s="72"/>
      <c r="AB19" s="72"/>
      <c r="AC19" s="72"/>
      <c r="AD19" s="72"/>
      <c r="AE19" s="72"/>
      <c r="AF19" s="73"/>
      <c r="AG19" s="73"/>
      <c r="AH19" s="73"/>
      <c r="AI19" s="73"/>
      <c r="AJ19" s="73"/>
      <c r="AK19" s="67">
        <f t="shared" si="0"/>
        <v>40</v>
      </c>
      <c r="AL19" s="67">
        <f>K19+P19+U19+Z19+AE19+AJ19</f>
        <v>5</v>
      </c>
    </row>
    <row r="20" spans="1:38" ht="30">
      <c r="A20" s="65" t="s">
        <v>44</v>
      </c>
      <c r="B20" s="66" t="s">
        <v>45</v>
      </c>
      <c r="C20" s="67"/>
      <c r="D20" s="8">
        <v>5</v>
      </c>
      <c r="E20" s="8"/>
      <c r="F20" s="8"/>
      <c r="G20" s="68"/>
      <c r="H20" s="68"/>
      <c r="I20" s="68"/>
      <c r="J20" s="68"/>
      <c r="K20" s="68"/>
      <c r="L20" s="69"/>
      <c r="M20" s="69"/>
      <c r="N20" s="69"/>
      <c r="O20" s="69"/>
      <c r="P20" s="69"/>
      <c r="Q20" s="70"/>
      <c r="R20" s="70"/>
      <c r="S20" s="70"/>
      <c r="T20" s="70"/>
      <c r="U20" s="70"/>
      <c r="V20" s="71"/>
      <c r="W20" s="71"/>
      <c r="X20" s="71"/>
      <c r="Y20" s="71"/>
      <c r="Z20" s="71"/>
      <c r="AA20" s="72">
        <v>20</v>
      </c>
      <c r="AB20" s="72"/>
      <c r="AC20" s="72"/>
      <c r="AD20" s="72"/>
      <c r="AE20" s="72">
        <v>4</v>
      </c>
      <c r="AF20" s="73"/>
      <c r="AG20" s="73"/>
      <c r="AH20" s="73"/>
      <c r="AI20" s="73"/>
      <c r="AJ20" s="73"/>
      <c r="AK20" s="67">
        <f t="shared" si="0"/>
        <v>20</v>
      </c>
      <c r="AL20" s="67">
        <f>K20+P20+U20+Z20+AE20+AJ20</f>
        <v>4</v>
      </c>
    </row>
    <row r="21" spans="1:38" ht="45">
      <c r="A21" s="65" t="s">
        <v>93</v>
      </c>
      <c r="B21" s="9" t="s">
        <v>97</v>
      </c>
      <c r="C21" s="67"/>
      <c r="D21" s="8">
        <v>2</v>
      </c>
      <c r="E21" s="8"/>
      <c r="F21" s="8">
        <v>1</v>
      </c>
      <c r="G21" s="68">
        <v>20</v>
      </c>
      <c r="H21" s="68"/>
      <c r="I21" s="68"/>
      <c r="J21" s="68"/>
      <c r="K21" s="68">
        <v>5</v>
      </c>
      <c r="L21" s="69">
        <v>20</v>
      </c>
      <c r="M21" s="69"/>
      <c r="N21" s="69"/>
      <c r="O21" s="69"/>
      <c r="P21" s="69">
        <v>4</v>
      </c>
      <c r="Q21" s="70"/>
      <c r="R21" s="70"/>
      <c r="S21" s="70"/>
      <c r="T21" s="70"/>
      <c r="U21" s="70"/>
      <c r="V21" s="71"/>
      <c r="W21" s="71"/>
      <c r="X21" s="71"/>
      <c r="Y21" s="71"/>
      <c r="Z21" s="71"/>
      <c r="AA21" s="72"/>
      <c r="AB21" s="72"/>
      <c r="AC21" s="72"/>
      <c r="AD21" s="72"/>
      <c r="AE21" s="72"/>
      <c r="AF21" s="73"/>
      <c r="AG21" s="73"/>
      <c r="AH21" s="73"/>
      <c r="AI21" s="73"/>
      <c r="AJ21" s="73"/>
      <c r="AK21" s="67">
        <f t="shared" si="0"/>
        <v>40</v>
      </c>
      <c r="AL21" s="67">
        <f>K21+P21+U21+Z21+AE21+AJ21</f>
        <v>9</v>
      </c>
    </row>
    <row r="22" spans="1:38" ht="30">
      <c r="A22" s="65" t="s">
        <v>46</v>
      </c>
      <c r="B22" s="9" t="s">
        <v>103</v>
      </c>
      <c r="C22" s="67"/>
      <c r="D22" s="8"/>
      <c r="E22" s="8">
        <v>2</v>
      </c>
      <c r="F22" s="8"/>
      <c r="G22" s="68"/>
      <c r="H22" s="68"/>
      <c r="I22" s="68"/>
      <c r="J22" s="68"/>
      <c r="K22" s="68"/>
      <c r="L22" s="69"/>
      <c r="M22" s="69"/>
      <c r="N22" s="69">
        <v>20</v>
      </c>
      <c r="O22" s="69"/>
      <c r="P22" s="69">
        <v>2</v>
      </c>
      <c r="Q22" s="70"/>
      <c r="R22" s="70"/>
      <c r="S22" s="70"/>
      <c r="T22" s="70"/>
      <c r="U22" s="70"/>
      <c r="V22" s="71"/>
      <c r="W22" s="71"/>
      <c r="X22" s="71"/>
      <c r="Y22" s="71"/>
      <c r="Z22" s="71"/>
      <c r="AA22" s="72"/>
      <c r="AB22" s="72"/>
      <c r="AC22" s="72"/>
      <c r="AD22" s="72"/>
      <c r="AE22" s="72"/>
      <c r="AF22" s="73"/>
      <c r="AG22" s="73"/>
      <c r="AH22" s="73"/>
      <c r="AI22" s="73"/>
      <c r="AJ22" s="73"/>
      <c r="AK22" s="67">
        <v>20</v>
      </c>
      <c r="AL22" s="67">
        <v>2</v>
      </c>
    </row>
    <row r="23" spans="1:38" ht="15.75">
      <c r="A23" s="65" t="s">
        <v>48</v>
      </c>
      <c r="B23" s="10" t="s">
        <v>47</v>
      </c>
      <c r="C23" s="67"/>
      <c r="D23" s="8"/>
      <c r="E23" s="8"/>
      <c r="F23" s="8">
        <v>5.6</v>
      </c>
      <c r="G23" s="68"/>
      <c r="H23" s="68"/>
      <c r="I23" s="68"/>
      <c r="J23" s="68"/>
      <c r="K23" s="68"/>
      <c r="L23" s="69"/>
      <c r="M23" s="69"/>
      <c r="N23" s="69"/>
      <c r="O23" s="69"/>
      <c r="P23" s="69"/>
      <c r="Q23" s="70"/>
      <c r="R23" s="70"/>
      <c r="S23" s="70"/>
      <c r="T23" s="70"/>
      <c r="U23" s="70"/>
      <c r="V23" s="71"/>
      <c r="W23" s="71"/>
      <c r="X23" s="71"/>
      <c r="Y23" s="71"/>
      <c r="Z23" s="71"/>
      <c r="AA23" s="72"/>
      <c r="AB23" s="72"/>
      <c r="AC23" s="72"/>
      <c r="AD23" s="72">
        <v>20</v>
      </c>
      <c r="AE23" s="72">
        <v>3</v>
      </c>
      <c r="AF23" s="73"/>
      <c r="AG23" s="73"/>
      <c r="AH23" s="73"/>
      <c r="AI23" s="73">
        <v>20</v>
      </c>
      <c r="AJ23" s="73">
        <v>7</v>
      </c>
      <c r="AK23" s="67">
        <f t="shared" si="0"/>
        <v>40</v>
      </c>
      <c r="AL23" s="67">
        <f>K23+P23+U23+Z23+AE23+AJ23</f>
        <v>10</v>
      </c>
    </row>
    <row r="24" spans="1:38" ht="15.75">
      <c r="A24" s="87" t="s">
        <v>49</v>
      </c>
      <c r="B24" s="88" t="s">
        <v>101</v>
      </c>
      <c r="C24" s="67"/>
      <c r="D24" s="8"/>
      <c r="E24" s="8">
        <v>6</v>
      </c>
      <c r="F24" s="8"/>
      <c r="G24" s="68"/>
      <c r="H24" s="68"/>
      <c r="I24" s="68"/>
      <c r="J24" s="68"/>
      <c r="K24" s="68"/>
      <c r="L24" s="69"/>
      <c r="M24" s="69"/>
      <c r="N24" s="69"/>
      <c r="O24" s="69"/>
      <c r="P24" s="69"/>
      <c r="Q24" s="70"/>
      <c r="R24" s="70"/>
      <c r="S24" s="70"/>
      <c r="T24" s="70"/>
      <c r="U24" s="70"/>
      <c r="V24" s="71"/>
      <c r="W24" s="71"/>
      <c r="X24" s="71"/>
      <c r="Y24" s="71"/>
      <c r="Z24" s="71"/>
      <c r="AA24" s="72"/>
      <c r="AB24" s="72"/>
      <c r="AC24" s="72"/>
      <c r="AD24" s="72"/>
      <c r="AE24" s="72"/>
      <c r="AF24" s="73">
        <v>20</v>
      </c>
      <c r="AG24" s="73"/>
      <c r="AH24" s="73"/>
      <c r="AI24" s="73"/>
      <c r="AJ24" s="73">
        <v>2</v>
      </c>
      <c r="AK24" s="67">
        <v>20</v>
      </c>
      <c r="AL24" s="67">
        <v>2</v>
      </c>
    </row>
    <row r="25" spans="1:38" ht="15.75">
      <c r="A25" s="87" t="s">
        <v>50</v>
      </c>
      <c r="B25" s="88" t="s">
        <v>99</v>
      </c>
      <c r="C25" s="67"/>
      <c r="D25" s="8"/>
      <c r="E25" s="8"/>
      <c r="F25" s="8">
        <v>6</v>
      </c>
      <c r="G25" s="68"/>
      <c r="H25" s="68"/>
      <c r="I25" s="68"/>
      <c r="J25" s="68"/>
      <c r="K25" s="68"/>
      <c r="L25" s="69"/>
      <c r="M25" s="69"/>
      <c r="N25" s="69"/>
      <c r="O25" s="69"/>
      <c r="P25" s="69"/>
      <c r="Q25" s="70"/>
      <c r="R25" s="70"/>
      <c r="S25" s="70"/>
      <c r="T25" s="70"/>
      <c r="U25" s="70"/>
      <c r="V25" s="71"/>
      <c r="W25" s="71"/>
      <c r="X25" s="71"/>
      <c r="Y25" s="71"/>
      <c r="Z25" s="71"/>
      <c r="AA25" s="72"/>
      <c r="AB25" s="72"/>
      <c r="AC25" s="72"/>
      <c r="AD25" s="72"/>
      <c r="AE25" s="72"/>
      <c r="AF25" s="73"/>
      <c r="AG25" s="73"/>
      <c r="AH25" s="73">
        <v>18</v>
      </c>
      <c r="AI25" s="73"/>
      <c r="AJ25" s="73">
        <v>1</v>
      </c>
      <c r="AK25" s="67">
        <v>18</v>
      </c>
      <c r="AL25" s="67">
        <v>1</v>
      </c>
    </row>
    <row r="26" spans="1:38" ht="15.75">
      <c r="A26" s="114" t="s">
        <v>51</v>
      </c>
      <c r="B26" s="115"/>
      <c r="C26" s="67"/>
      <c r="D26" s="8"/>
      <c r="E26" s="8"/>
      <c r="F26" s="8"/>
      <c r="G26" s="18">
        <f aca="true" t="shared" si="1" ref="G26:AI26">SUM(G11:G23)</f>
        <v>80</v>
      </c>
      <c r="H26" s="18">
        <f t="shared" si="1"/>
        <v>0</v>
      </c>
      <c r="I26" s="18">
        <f t="shared" si="1"/>
        <v>140</v>
      </c>
      <c r="J26" s="18">
        <f t="shared" si="1"/>
        <v>0</v>
      </c>
      <c r="K26" s="18">
        <f t="shared" si="1"/>
        <v>30</v>
      </c>
      <c r="L26" s="19">
        <f t="shared" si="1"/>
        <v>100</v>
      </c>
      <c r="M26" s="19">
        <f t="shared" si="1"/>
        <v>0</v>
      </c>
      <c r="N26" s="19">
        <f t="shared" si="1"/>
        <v>160</v>
      </c>
      <c r="O26" s="19">
        <f t="shared" si="1"/>
        <v>0</v>
      </c>
      <c r="P26" s="19">
        <f t="shared" si="1"/>
        <v>30</v>
      </c>
      <c r="Q26" s="20">
        <f t="shared" si="1"/>
        <v>40</v>
      </c>
      <c r="R26" s="20">
        <f t="shared" si="1"/>
        <v>0</v>
      </c>
      <c r="S26" s="20">
        <f t="shared" si="1"/>
        <v>80</v>
      </c>
      <c r="T26" s="20">
        <f t="shared" si="1"/>
        <v>0</v>
      </c>
      <c r="U26" s="20">
        <f t="shared" si="1"/>
        <v>16</v>
      </c>
      <c r="V26" s="21">
        <f t="shared" si="1"/>
        <v>20</v>
      </c>
      <c r="W26" s="21">
        <f t="shared" si="1"/>
        <v>0</v>
      </c>
      <c r="X26" s="21">
        <f t="shared" si="1"/>
        <v>120</v>
      </c>
      <c r="Y26" s="21">
        <f t="shared" si="1"/>
        <v>0</v>
      </c>
      <c r="Z26" s="21">
        <f t="shared" si="1"/>
        <v>18</v>
      </c>
      <c r="AA26" s="22">
        <f t="shared" si="1"/>
        <v>20</v>
      </c>
      <c r="AB26" s="22">
        <f t="shared" si="1"/>
        <v>0</v>
      </c>
      <c r="AC26" s="22">
        <f t="shared" si="1"/>
        <v>100</v>
      </c>
      <c r="AD26" s="22">
        <f t="shared" si="1"/>
        <v>20</v>
      </c>
      <c r="AE26" s="22">
        <f t="shared" si="1"/>
        <v>20</v>
      </c>
      <c r="AF26" s="23">
        <f t="shared" si="1"/>
        <v>0</v>
      </c>
      <c r="AG26" s="23">
        <f t="shared" si="1"/>
        <v>0</v>
      </c>
      <c r="AH26" s="23">
        <f>SUM(AH11:AH25)</f>
        <v>118</v>
      </c>
      <c r="AI26" s="23">
        <f t="shared" si="1"/>
        <v>20</v>
      </c>
      <c r="AJ26" s="23">
        <f>SUM(AJ11:AJ25)</f>
        <v>24</v>
      </c>
      <c r="AK26" s="24">
        <f>SUM(AK11:AK25)</f>
        <v>1038</v>
      </c>
      <c r="AL26" s="24">
        <f>SUM(AL11:AL25)</f>
        <v>138</v>
      </c>
    </row>
    <row r="27" spans="1:38" ht="15.75">
      <c r="A27" s="118" t="s">
        <v>52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</row>
    <row r="28" spans="1:38" ht="15.75">
      <c r="A28" s="74" t="s">
        <v>53</v>
      </c>
      <c r="B28" s="25" t="s">
        <v>54</v>
      </c>
      <c r="C28" s="11"/>
      <c r="D28" s="11">
        <v>3</v>
      </c>
      <c r="E28" s="11"/>
      <c r="F28" s="11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4">
        <v>20</v>
      </c>
      <c r="R28" s="14"/>
      <c r="S28" s="14"/>
      <c r="T28" s="14"/>
      <c r="U28" s="14">
        <v>3</v>
      </c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1">
        <f>SUM(G28:J28,L28:O28,Q28:T28,V28:Y28,AA28:AD28,AF28:AI28)</f>
        <v>20</v>
      </c>
      <c r="AL28" s="11">
        <f>SUM(K28,P28,U28,Z28,AE28,AJ28)</f>
        <v>3</v>
      </c>
    </row>
    <row r="29" spans="1:38" ht="60">
      <c r="A29" s="75" t="s">
        <v>55</v>
      </c>
      <c r="B29" s="25" t="s">
        <v>56</v>
      </c>
      <c r="C29" s="11"/>
      <c r="D29" s="11">
        <v>3</v>
      </c>
      <c r="E29" s="11"/>
      <c r="F29" s="11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4"/>
      <c r="R29" s="14"/>
      <c r="S29" s="14">
        <v>40</v>
      </c>
      <c r="T29" s="14"/>
      <c r="U29" s="14">
        <v>5</v>
      </c>
      <c r="V29" s="15"/>
      <c r="W29" s="15"/>
      <c r="X29" s="15"/>
      <c r="Y29" s="15"/>
      <c r="Z29" s="15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1">
        <f aca="true" t="shared" si="2" ref="AK29:AK35">SUM(G29:J29,L29:O29,Q29:T29,V29:Y29,AA29:AD29,AF29:AI29)</f>
        <v>40</v>
      </c>
      <c r="AL29" s="11">
        <f aca="true" t="shared" si="3" ref="AL29:AL35">SUM(K29,P29,U29,Z29,AE29,AJ29)</f>
        <v>5</v>
      </c>
    </row>
    <row r="30" spans="1:38" ht="15.75">
      <c r="A30" s="74" t="s">
        <v>57</v>
      </c>
      <c r="B30" s="26" t="s">
        <v>58</v>
      </c>
      <c r="C30" s="27"/>
      <c r="D30" s="28">
        <v>5</v>
      </c>
      <c r="E30" s="28">
        <v>3.4</v>
      </c>
      <c r="F30" s="28"/>
      <c r="G30" s="29"/>
      <c r="H30" s="29"/>
      <c r="I30" s="29"/>
      <c r="J30" s="29"/>
      <c r="K30" s="29"/>
      <c r="L30" s="30"/>
      <c r="M30" s="30"/>
      <c r="N30" s="30"/>
      <c r="O30" s="30"/>
      <c r="P30" s="30"/>
      <c r="Q30" s="31"/>
      <c r="R30" s="31"/>
      <c r="S30" s="31">
        <v>20</v>
      </c>
      <c r="T30" s="31"/>
      <c r="U30" s="31">
        <v>4</v>
      </c>
      <c r="V30" s="32"/>
      <c r="W30" s="32"/>
      <c r="X30" s="32">
        <v>20</v>
      </c>
      <c r="Y30" s="32"/>
      <c r="Z30" s="32">
        <v>4</v>
      </c>
      <c r="AA30" s="33"/>
      <c r="AB30" s="33"/>
      <c r="AC30" s="33">
        <v>20</v>
      </c>
      <c r="AD30" s="33"/>
      <c r="AE30" s="33">
        <v>4</v>
      </c>
      <c r="AF30" s="34"/>
      <c r="AG30" s="34"/>
      <c r="AH30" s="34"/>
      <c r="AI30" s="34"/>
      <c r="AJ30" s="34"/>
      <c r="AK30" s="11">
        <f t="shared" si="2"/>
        <v>60</v>
      </c>
      <c r="AL30" s="11">
        <f t="shared" si="3"/>
        <v>12</v>
      </c>
    </row>
    <row r="31" spans="1:38" ht="15.75">
      <c r="A31" s="75" t="s">
        <v>59</v>
      </c>
      <c r="B31" s="25" t="s">
        <v>60</v>
      </c>
      <c r="C31" s="11"/>
      <c r="D31" s="11">
        <v>5</v>
      </c>
      <c r="E31" s="11">
        <v>4</v>
      </c>
      <c r="F31" s="11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4"/>
      <c r="R31" s="14"/>
      <c r="S31" s="14"/>
      <c r="T31" s="14"/>
      <c r="U31" s="14"/>
      <c r="V31" s="15"/>
      <c r="W31" s="15"/>
      <c r="X31" s="15">
        <v>20</v>
      </c>
      <c r="Y31" s="15"/>
      <c r="Z31" s="15">
        <v>3</v>
      </c>
      <c r="AA31" s="16"/>
      <c r="AB31" s="16"/>
      <c r="AC31" s="16">
        <v>20</v>
      </c>
      <c r="AD31" s="16"/>
      <c r="AE31" s="16">
        <v>2</v>
      </c>
      <c r="AF31" s="17"/>
      <c r="AG31" s="17"/>
      <c r="AH31" s="17"/>
      <c r="AI31" s="17"/>
      <c r="AJ31" s="17"/>
      <c r="AK31" s="11">
        <f t="shared" si="2"/>
        <v>40</v>
      </c>
      <c r="AL31" s="11">
        <f t="shared" si="3"/>
        <v>5</v>
      </c>
    </row>
    <row r="32" spans="1:38" ht="30">
      <c r="A32" s="75" t="s">
        <v>61</v>
      </c>
      <c r="B32" s="25" t="s">
        <v>62</v>
      </c>
      <c r="C32" s="11"/>
      <c r="D32" s="11">
        <v>6</v>
      </c>
      <c r="E32" s="11"/>
      <c r="F32" s="11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4"/>
      <c r="R32" s="14"/>
      <c r="S32" s="14"/>
      <c r="T32" s="14"/>
      <c r="U32" s="14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7"/>
      <c r="AG32" s="17"/>
      <c r="AH32" s="17">
        <v>20</v>
      </c>
      <c r="AI32" s="17"/>
      <c r="AJ32" s="17">
        <v>4</v>
      </c>
      <c r="AK32" s="11">
        <v>30</v>
      </c>
      <c r="AL32" s="11">
        <v>4</v>
      </c>
    </row>
    <row r="33" spans="1:38" ht="30">
      <c r="A33" s="74" t="s">
        <v>63</v>
      </c>
      <c r="B33" s="25" t="s">
        <v>64</v>
      </c>
      <c r="C33" s="11"/>
      <c r="D33" s="11"/>
      <c r="E33" s="11">
        <v>4</v>
      </c>
      <c r="F33" s="11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5"/>
      <c r="W33" s="15"/>
      <c r="X33" s="15">
        <v>20</v>
      </c>
      <c r="Y33" s="15"/>
      <c r="Z33" s="15">
        <v>3</v>
      </c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1">
        <f t="shared" si="2"/>
        <v>20</v>
      </c>
      <c r="AL33" s="11">
        <f t="shared" si="3"/>
        <v>3</v>
      </c>
    </row>
    <row r="34" spans="1:38" ht="30">
      <c r="A34" s="75" t="s">
        <v>65</v>
      </c>
      <c r="B34" s="25" t="s">
        <v>66</v>
      </c>
      <c r="C34" s="11"/>
      <c r="D34" s="11"/>
      <c r="E34" s="11">
        <v>5</v>
      </c>
      <c r="F34" s="11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4"/>
      <c r="R34" s="14"/>
      <c r="S34" s="14"/>
      <c r="T34" s="14"/>
      <c r="U34" s="14"/>
      <c r="V34" s="15"/>
      <c r="W34" s="15"/>
      <c r="X34" s="15"/>
      <c r="Y34" s="15"/>
      <c r="Z34" s="15"/>
      <c r="AA34" s="16"/>
      <c r="AB34" s="16"/>
      <c r="AC34" s="16">
        <v>20</v>
      </c>
      <c r="AD34" s="16"/>
      <c r="AE34" s="16">
        <v>2</v>
      </c>
      <c r="AF34" s="17"/>
      <c r="AG34" s="17"/>
      <c r="AH34" s="17"/>
      <c r="AI34" s="17"/>
      <c r="AJ34" s="17"/>
      <c r="AK34" s="11">
        <f t="shared" si="2"/>
        <v>20</v>
      </c>
      <c r="AL34" s="11">
        <f t="shared" si="3"/>
        <v>2</v>
      </c>
    </row>
    <row r="35" spans="1:38" ht="15.75">
      <c r="A35" s="120" t="s">
        <v>51</v>
      </c>
      <c r="B35" s="121"/>
      <c r="C35" s="35"/>
      <c r="D35" s="11"/>
      <c r="E35" s="11"/>
      <c r="F35" s="11"/>
      <c r="G35" s="36">
        <f aca="true" t="shared" si="4" ref="G35:AJ35">SUM(G28:G34)</f>
        <v>0</v>
      </c>
      <c r="H35" s="36">
        <f t="shared" si="4"/>
        <v>0</v>
      </c>
      <c r="I35" s="36">
        <f t="shared" si="4"/>
        <v>0</v>
      </c>
      <c r="J35" s="36">
        <f t="shared" si="4"/>
        <v>0</v>
      </c>
      <c r="K35" s="36">
        <f t="shared" si="4"/>
        <v>0</v>
      </c>
      <c r="L35" s="37">
        <f t="shared" si="4"/>
        <v>0</v>
      </c>
      <c r="M35" s="37">
        <f t="shared" si="4"/>
        <v>0</v>
      </c>
      <c r="N35" s="37">
        <f t="shared" si="4"/>
        <v>0</v>
      </c>
      <c r="O35" s="37">
        <f t="shared" si="4"/>
        <v>0</v>
      </c>
      <c r="P35" s="37">
        <f t="shared" si="4"/>
        <v>0</v>
      </c>
      <c r="Q35" s="38">
        <f t="shared" si="4"/>
        <v>20</v>
      </c>
      <c r="R35" s="38">
        <f t="shared" si="4"/>
        <v>0</v>
      </c>
      <c r="S35" s="38">
        <f t="shared" si="4"/>
        <v>60</v>
      </c>
      <c r="T35" s="38">
        <f t="shared" si="4"/>
        <v>0</v>
      </c>
      <c r="U35" s="38">
        <f t="shared" si="4"/>
        <v>12</v>
      </c>
      <c r="V35" s="39">
        <f t="shared" si="4"/>
        <v>0</v>
      </c>
      <c r="W35" s="39">
        <f t="shared" si="4"/>
        <v>0</v>
      </c>
      <c r="X35" s="39">
        <f t="shared" si="4"/>
        <v>60</v>
      </c>
      <c r="Y35" s="39">
        <f t="shared" si="4"/>
        <v>0</v>
      </c>
      <c r="Z35" s="39">
        <f t="shared" si="4"/>
        <v>10</v>
      </c>
      <c r="AA35" s="40">
        <f t="shared" si="4"/>
        <v>0</v>
      </c>
      <c r="AB35" s="40">
        <f t="shared" si="4"/>
        <v>0</v>
      </c>
      <c r="AC35" s="40">
        <f t="shared" si="4"/>
        <v>60</v>
      </c>
      <c r="AD35" s="40">
        <f t="shared" si="4"/>
        <v>0</v>
      </c>
      <c r="AE35" s="40">
        <f t="shared" si="4"/>
        <v>8</v>
      </c>
      <c r="AF35" s="41">
        <f t="shared" si="4"/>
        <v>0</v>
      </c>
      <c r="AG35" s="41">
        <f t="shared" si="4"/>
        <v>0</v>
      </c>
      <c r="AH35" s="41">
        <f t="shared" si="4"/>
        <v>20</v>
      </c>
      <c r="AI35" s="41">
        <f t="shared" si="4"/>
        <v>0</v>
      </c>
      <c r="AJ35" s="41">
        <f t="shared" si="4"/>
        <v>4</v>
      </c>
      <c r="AK35" s="35">
        <f t="shared" si="2"/>
        <v>220</v>
      </c>
      <c r="AL35" s="35">
        <f t="shared" si="3"/>
        <v>34</v>
      </c>
    </row>
    <row r="36" spans="1:38" ht="15.75">
      <c r="A36" s="127" t="s">
        <v>67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</row>
    <row r="37" spans="1:38" ht="30">
      <c r="A37" s="65" t="s">
        <v>68</v>
      </c>
      <c r="B37" s="10" t="s">
        <v>69</v>
      </c>
      <c r="C37" s="67"/>
      <c r="D37" s="8"/>
      <c r="E37" s="8" t="s">
        <v>70</v>
      </c>
      <c r="F37" s="8"/>
      <c r="G37" s="68"/>
      <c r="H37" s="68"/>
      <c r="I37" s="68"/>
      <c r="J37" s="68"/>
      <c r="K37" s="68"/>
      <c r="L37" s="69"/>
      <c r="M37" s="69"/>
      <c r="N37" s="69"/>
      <c r="O37" s="69"/>
      <c r="P37" s="69"/>
      <c r="Q37" s="70"/>
      <c r="R37" s="70"/>
      <c r="S37" s="70">
        <v>20</v>
      </c>
      <c r="T37" s="70"/>
      <c r="U37" s="70">
        <v>3</v>
      </c>
      <c r="V37" s="71"/>
      <c r="W37" s="71"/>
      <c r="X37" s="71">
        <v>20</v>
      </c>
      <c r="Y37" s="71"/>
      <c r="Z37" s="71">
        <v>3</v>
      </c>
      <c r="AA37" s="72"/>
      <c r="AB37" s="72"/>
      <c r="AC37" s="72">
        <v>20</v>
      </c>
      <c r="AD37" s="72"/>
      <c r="AE37" s="72">
        <v>4</v>
      </c>
      <c r="AF37" s="73"/>
      <c r="AG37" s="73"/>
      <c r="AH37" s="73"/>
      <c r="AI37" s="73"/>
      <c r="AJ37" s="73"/>
      <c r="AK37" s="67">
        <f aca="true" t="shared" si="5" ref="AK37:AK42">G37+H37+I37+J37+L37+M37+O37+N37+Q37+R37+S37+T37+V37+W37+X37+Y37+AA37+AB37+AC37+AD37+AF37+AG37+AH37+AI37</f>
        <v>60</v>
      </c>
      <c r="AL37" s="67">
        <f aca="true" t="shared" si="6" ref="AL37:AL42">K37+P37+U37+Z37+AE37+AJ37</f>
        <v>10</v>
      </c>
    </row>
    <row r="38" spans="1:38" ht="45">
      <c r="A38" s="65" t="s">
        <v>71</v>
      </c>
      <c r="B38" s="10" t="s">
        <v>72</v>
      </c>
      <c r="C38" s="67"/>
      <c r="D38" s="8"/>
      <c r="E38" s="8">
        <v>3</v>
      </c>
      <c r="F38" s="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70">
        <v>20</v>
      </c>
      <c r="R38" s="70"/>
      <c r="S38" s="70"/>
      <c r="T38" s="70"/>
      <c r="U38" s="70">
        <v>3</v>
      </c>
      <c r="V38" s="71"/>
      <c r="W38" s="71"/>
      <c r="X38" s="71"/>
      <c r="Y38" s="71"/>
      <c r="Z38" s="71"/>
      <c r="AA38" s="72"/>
      <c r="AB38" s="72"/>
      <c r="AC38" s="72"/>
      <c r="AD38" s="72"/>
      <c r="AE38" s="72"/>
      <c r="AF38" s="73"/>
      <c r="AG38" s="73"/>
      <c r="AH38" s="73"/>
      <c r="AI38" s="73"/>
      <c r="AJ38" s="73"/>
      <c r="AK38" s="67">
        <f t="shared" si="5"/>
        <v>20</v>
      </c>
      <c r="AL38" s="67">
        <f t="shared" si="6"/>
        <v>3</v>
      </c>
    </row>
    <row r="39" spans="1:38" ht="15.75">
      <c r="A39" s="65" t="s">
        <v>73</v>
      </c>
      <c r="B39" s="10" t="s">
        <v>74</v>
      </c>
      <c r="C39" s="67"/>
      <c r="D39" s="8">
        <v>6</v>
      </c>
      <c r="E39" s="8">
        <v>5</v>
      </c>
      <c r="F39" s="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70"/>
      <c r="R39" s="70"/>
      <c r="S39" s="70"/>
      <c r="T39" s="70"/>
      <c r="U39" s="70"/>
      <c r="V39" s="71"/>
      <c r="W39" s="71"/>
      <c r="X39" s="71"/>
      <c r="Y39" s="71"/>
      <c r="Z39" s="71"/>
      <c r="AA39" s="72">
        <v>20</v>
      </c>
      <c r="AB39" s="72"/>
      <c r="AC39" s="72"/>
      <c r="AD39" s="72"/>
      <c r="AE39" s="72">
        <v>4</v>
      </c>
      <c r="AF39" s="73"/>
      <c r="AG39" s="73"/>
      <c r="AH39" s="73">
        <v>20</v>
      </c>
      <c r="AI39" s="73"/>
      <c r="AJ39" s="73">
        <v>4</v>
      </c>
      <c r="AK39" s="67">
        <f t="shared" si="5"/>
        <v>40</v>
      </c>
      <c r="AL39" s="67">
        <f t="shared" si="6"/>
        <v>8</v>
      </c>
    </row>
    <row r="40" spans="1:38" ht="15.75">
      <c r="A40" s="65" t="s">
        <v>75</v>
      </c>
      <c r="B40" s="10" t="s">
        <v>76</v>
      </c>
      <c r="C40" s="67"/>
      <c r="D40" s="8">
        <v>3</v>
      </c>
      <c r="E40" s="8"/>
      <c r="F40" s="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70">
        <v>20</v>
      </c>
      <c r="R40" s="70"/>
      <c r="S40" s="70"/>
      <c r="T40" s="70"/>
      <c r="U40" s="70">
        <v>3</v>
      </c>
      <c r="V40" s="71"/>
      <c r="W40" s="71"/>
      <c r="X40" s="71"/>
      <c r="Y40" s="71"/>
      <c r="Z40" s="71"/>
      <c r="AA40" s="72"/>
      <c r="AB40" s="72"/>
      <c r="AC40" s="72"/>
      <c r="AD40" s="72"/>
      <c r="AE40" s="72"/>
      <c r="AF40" s="73"/>
      <c r="AG40" s="73"/>
      <c r="AH40" s="73"/>
      <c r="AI40" s="73"/>
      <c r="AJ40" s="73"/>
      <c r="AK40" s="67">
        <f t="shared" si="5"/>
        <v>20</v>
      </c>
      <c r="AL40" s="67">
        <f t="shared" si="6"/>
        <v>3</v>
      </c>
    </row>
    <row r="41" spans="1:38" ht="30">
      <c r="A41" s="65" t="s">
        <v>98</v>
      </c>
      <c r="B41" s="10" t="s">
        <v>77</v>
      </c>
      <c r="C41" s="67"/>
      <c r="D41" s="8">
        <v>4</v>
      </c>
      <c r="E41" s="8">
        <v>3</v>
      </c>
      <c r="F41" s="8"/>
      <c r="G41" s="68"/>
      <c r="H41" s="68"/>
      <c r="I41" s="68"/>
      <c r="J41" s="68"/>
      <c r="K41" s="68"/>
      <c r="L41" s="69"/>
      <c r="M41" s="69"/>
      <c r="N41" s="69"/>
      <c r="O41" s="69"/>
      <c r="P41" s="69"/>
      <c r="Q41" s="70"/>
      <c r="R41" s="70"/>
      <c r="S41" s="70">
        <v>20</v>
      </c>
      <c r="T41" s="70"/>
      <c r="U41" s="70">
        <v>3</v>
      </c>
      <c r="V41" s="71"/>
      <c r="W41" s="71"/>
      <c r="X41" s="71">
        <v>20</v>
      </c>
      <c r="Y41" s="71"/>
      <c r="Z41" s="71">
        <v>3</v>
      </c>
      <c r="AA41" s="72"/>
      <c r="AB41" s="72"/>
      <c r="AC41" s="72"/>
      <c r="AD41" s="72"/>
      <c r="AE41" s="72"/>
      <c r="AF41" s="73"/>
      <c r="AG41" s="73"/>
      <c r="AH41" s="73"/>
      <c r="AI41" s="73"/>
      <c r="AJ41" s="73"/>
      <c r="AK41" s="67">
        <f t="shared" si="5"/>
        <v>40</v>
      </c>
      <c r="AL41" s="67">
        <f t="shared" si="6"/>
        <v>6</v>
      </c>
    </row>
    <row r="42" spans="1:38" ht="30">
      <c r="A42" s="65" t="s">
        <v>100</v>
      </c>
      <c r="B42" s="10" t="s">
        <v>78</v>
      </c>
      <c r="C42" s="67"/>
      <c r="D42" s="8">
        <v>4</v>
      </c>
      <c r="E42" s="8"/>
      <c r="F42" s="8"/>
      <c r="G42" s="68"/>
      <c r="H42" s="68"/>
      <c r="I42" s="68"/>
      <c r="J42" s="68"/>
      <c r="K42" s="68"/>
      <c r="L42" s="69"/>
      <c r="M42" s="69"/>
      <c r="N42" s="69"/>
      <c r="O42" s="69"/>
      <c r="P42" s="69"/>
      <c r="Q42" s="70"/>
      <c r="R42" s="70"/>
      <c r="S42" s="70"/>
      <c r="T42" s="70"/>
      <c r="U42" s="70"/>
      <c r="V42" s="71"/>
      <c r="W42" s="71"/>
      <c r="X42" s="71">
        <v>40</v>
      </c>
      <c r="Y42" s="71"/>
      <c r="Z42" s="71">
        <v>4</v>
      </c>
      <c r="AA42" s="72"/>
      <c r="AB42" s="72"/>
      <c r="AC42" s="72"/>
      <c r="AD42" s="72"/>
      <c r="AE42" s="72"/>
      <c r="AF42" s="73"/>
      <c r="AG42" s="73"/>
      <c r="AH42" s="73"/>
      <c r="AI42" s="73"/>
      <c r="AJ42" s="73"/>
      <c r="AK42" s="67">
        <f t="shared" si="5"/>
        <v>40</v>
      </c>
      <c r="AL42" s="67">
        <f t="shared" si="6"/>
        <v>4</v>
      </c>
    </row>
    <row r="43" spans="1:38" ht="15.75">
      <c r="A43" s="129" t="s">
        <v>51</v>
      </c>
      <c r="B43" s="130"/>
      <c r="C43" s="42"/>
      <c r="D43" s="8"/>
      <c r="E43" s="8"/>
      <c r="F43" s="8"/>
      <c r="G43" s="18">
        <f aca="true" t="shared" si="7" ref="G43:AL43">SUM(G37:G42)</f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9">
        <f t="shared" si="7"/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</v>
      </c>
      <c r="Q43" s="43">
        <f t="shared" si="7"/>
        <v>40</v>
      </c>
      <c r="R43" s="43">
        <f t="shared" si="7"/>
        <v>0</v>
      </c>
      <c r="S43" s="43">
        <f t="shared" si="7"/>
        <v>40</v>
      </c>
      <c r="T43" s="43">
        <f t="shared" si="7"/>
        <v>0</v>
      </c>
      <c r="U43" s="43">
        <f t="shared" si="7"/>
        <v>12</v>
      </c>
      <c r="V43" s="21">
        <f t="shared" si="7"/>
        <v>0</v>
      </c>
      <c r="W43" s="21">
        <f t="shared" si="7"/>
        <v>0</v>
      </c>
      <c r="X43" s="21">
        <f t="shared" si="7"/>
        <v>80</v>
      </c>
      <c r="Y43" s="21">
        <f t="shared" si="7"/>
        <v>0</v>
      </c>
      <c r="Z43" s="21">
        <f t="shared" si="7"/>
        <v>10</v>
      </c>
      <c r="AA43" s="22">
        <f t="shared" si="7"/>
        <v>20</v>
      </c>
      <c r="AB43" s="22">
        <f t="shared" si="7"/>
        <v>0</v>
      </c>
      <c r="AC43" s="22">
        <f t="shared" si="7"/>
        <v>20</v>
      </c>
      <c r="AD43" s="22">
        <f t="shared" si="7"/>
        <v>0</v>
      </c>
      <c r="AE43" s="22">
        <f t="shared" si="7"/>
        <v>8</v>
      </c>
      <c r="AF43" s="23">
        <f t="shared" si="7"/>
        <v>0</v>
      </c>
      <c r="AG43" s="23">
        <f t="shared" si="7"/>
        <v>0</v>
      </c>
      <c r="AH43" s="23">
        <f t="shared" si="7"/>
        <v>20</v>
      </c>
      <c r="AI43" s="23">
        <f t="shared" si="7"/>
        <v>0</v>
      </c>
      <c r="AJ43" s="23">
        <f t="shared" si="7"/>
        <v>4</v>
      </c>
      <c r="AK43" s="44">
        <f t="shared" si="7"/>
        <v>220</v>
      </c>
      <c r="AL43" s="44">
        <f t="shared" si="7"/>
        <v>34</v>
      </c>
    </row>
    <row r="44" spans="1:38" ht="15.75">
      <c r="A44" s="145" t="s">
        <v>79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</row>
    <row r="45" spans="1:38" ht="15.75">
      <c r="A45" s="76" t="s">
        <v>27</v>
      </c>
      <c r="B45" s="66"/>
      <c r="C45" s="67"/>
      <c r="D45" s="42"/>
      <c r="E45" s="42"/>
      <c r="F45" s="67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2"/>
      <c r="AB45" s="72"/>
      <c r="AC45" s="72"/>
      <c r="AD45" s="72"/>
      <c r="AE45" s="72"/>
      <c r="AF45" s="73"/>
      <c r="AG45" s="73"/>
      <c r="AH45" s="73"/>
      <c r="AI45" s="73"/>
      <c r="AJ45" s="73"/>
      <c r="AK45" s="67">
        <f aca="true" t="shared" si="8" ref="AK45:AK50">G45+H45+I45+J45+L45+M45+O45+N45+Q45+R45+S45+T45+V45+W45+X45+Y45+AA45+AB45+AC45+AD45+AF45+AG45+AH45+AI45</f>
        <v>0</v>
      </c>
      <c r="AL45" s="67">
        <f aca="true" t="shared" si="9" ref="AL45:AL50">K45+P45+U45+Z45+AE45+AJ45</f>
        <v>0</v>
      </c>
    </row>
    <row r="46" spans="1:38" ht="15.75">
      <c r="A46" s="76" t="s">
        <v>31</v>
      </c>
      <c r="B46" s="66"/>
      <c r="C46" s="67"/>
      <c r="D46" s="42"/>
      <c r="E46" s="42"/>
      <c r="F46" s="67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2"/>
      <c r="AB46" s="72"/>
      <c r="AC46" s="72"/>
      <c r="AD46" s="72"/>
      <c r="AE46" s="72"/>
      <c r="AF46" s="73"/>
      <c r="AG46" s="73"/>
      <c r="AH46" s="73"/>
      <c r="AI46" s="73"/>
      <c r="AJ46" s="73"/>
      <c r="AK46" s="67">
        <f t="shared" si="8"/>
        <v>0</v>
      </c>
      <c r="AL46" s="67">
        <f t="shared" si="9"/>
        <v>0</v>
      </c>
    </row>
    <row r="47" spans="1:38" ht="15.75">
      <c r="A47" s="76" t="s">
        <v>33</v>
      </c>
      <c r="B47" s="66"/>
      <c r="C47" s="67"/>
      <c r="D47" s="42"/>
      <c r="E47" s="42"/>
      <c r="F47" s="67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2"/>
      <c r="AB47" s="72"/>
      <c r="AC47" s="72"/>
      <c r="AD47" s="72"/>
      <c r="AE47" s="72"/>
      <c r="AF47" s="73"/>
      <c r="AG47" s="73"/>
      <c r="AH47" s="73"/>
      <c r="AI47" s="73"/>
      <c r="AJ47" s="73"/>
      <c r="AK47" s="67">
        <f t="shared" si="8"/>
        <v>0</v>
      </c>
      <c r="AL47" s="67">
        <f t="shared" si="9"/>
        <v>0</v>
      </c>
    </row>
    <row r="48" spans="1:38" ht="15.75">
      <c r="A48" s="76" t="s">
        <v>35</v>
      </c>
      <c r="B48" s="66"/>
      <c r="C48" s="67"/>
      <c r="D48" s="42"/>
      <c r="E48" s="42"/>
      <c r="F48" s="67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2"/>
      <c r="AB48" s="72"/>
      <c r="AC48" s="72"/>
      <c r="AD48" s="72"/>
      <c r="AE48" s="72"/>
      <c r="AF48" s="73"/>
      <c r="AG48" s="73"/>
      <c r="AH48" s="73"/>
      <c r="AI48" s="73"/>
      <c r="AJ48" s="73"/>
      <c r="AK48" s="67">
        <f t="shared" si="8"/>
        <v>0</v>
      </c>
      <c r="AL48" s="67">
        <f t="shared" si="9"/>
        <v>0</v>
      </c>
    </row>
    <row r="49" spans="1:38" ht="15.75">
      <c r="A49" s="76"/>
      <c r="B49" s="66"/>
      <c r="C49" s="67"/>
      <c r="D49" s="42"/>
      <c r="E49" s="42"/>
      <c r="F49" s="67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2"/>
      <c r="AB49" s="72"/>
      <c r="AC49" s="72"/>
      <c r="AD49" s="72"/>
      <c r="AE49" s="72"/>
      <c r="AF49" s="73"/>
      <c r="AG49" s="73"/>
      <c r="AH49" s="73"/>
      <c r="AI49" s="73"/>
      <c r="AJ49" s="73"/>
      <c r="AK49" s="67">
        <f t="shared" si="8"/>
        <v>0</v>
      </c>
      <c r="AL49" s="67">
        <f t="shared" si="9"/>
        <v>0</v>
      </c>
    </row>
    <row r="50" spans="1:38" ht="15.75">
      <c r="A50" s="76"/>
      <c r="B50" s="66"/>
      <c r="C50" s="67"/>
      <c r="D50" s="42"/>
      <c r="E50" s="42"/>
      <c r="F50" s="67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2"/>
      <c r="AB50" s="72"/>
      <c r="AC50" s="72"/>
      <c r="AD50" s="72"/>
      <c r="AE50" s="72"/>
      <c r="AF50" s="73"/>
      <c r="AG50" s="73"/>
      <c r="AH50" s="73"/>
      <c r="AI50" s="73"/>
      <c r="AJ50" s="73"/>
      <c r="AK50" s="67">
        <f t="shared" si="8"/>
        <v>0</v>
      </c>
      <c r="AL50" s="67">
        <f t="shared" si="9"/>
        <v>0</v>
      </c>
    </row>
    <row r="51" spans="1:38" ht="15.75">
      <c r="A51" s="129" t="s">
        <v>51</v>
      </c>
      <c r="B51" s="130"/>
      <c r="C51" s="42"/>
      <c r="D51" s="42"/>
      <c r="E51" s="42"/>
      <c r="F51" s="42"/>
      <c r="G51" s="19">
        <f>SUM(G45:G50)</f>
        <v>0</v>
      </c>
      <c r="H51" s="19">
        <f aca="true" t="shared" si="10" ref="H51:AL51">SUM(H45:H50)</f>
        <v>0</v>
      </c>
      <c r="I51" s="19">
        <f t="shared" si="10"/>
        <v>0</v>
      </c>
      <c r="J51" s="19">
        <f t="shared" si="10"/>
        <v>0</v>
      </c>
      <c r="K51" s="19">
        <f t="shared" si="10"/>
        <v>0</v>
      </c>
      <c r="L51" s="19">
        <f t="shared" si="10"/>
        <v>0</v>
      </c>
      <c r="M51" s="19">
        <f t="shared" si="10"/>
        <v>0</v>
      </c>
      <c r="N51" s="19">
        <f t="shared" si="10"/>
        <v>0</v>
      </c>
      <c r="O51" s="19">
        <f t="shared" si="10"/>
        <v>0</v>
      </c>
      <c r="P51" s="19">
        <f t="shared" si="10"/>
        <v>0</v>
      </c>
      <c r="Q51" s="21">
        <f t="shared" si="10"/>
        <v>0</v>
      </c>
      <c r="R51" s="21">
        <f t="shared" si="10"/>
        <v>0</v>
      </c>
      <c r="S51" s="21">
        <f t="shared" si="10"/>
        <v>0</v>
      </c>
      <c r="T51" s="21">
        <f t="shared" si="10"/>
        <v>0</v>
      </c>
      <c r="U51" s="21">
        <f t="shared" si="10"/>
        <v>0</v>
      </c>
      <c r="V51" s="21">
        <f t="shared" si="10"/>
        <v>0</v>
      </c>
      <c r="W51" s="21">
        <f t="shared" si="10"/>
        <v>0</v>
      </c>
      <c r="X51" s="21">
        <f t="shared" si="10"/>
        <v>0</v>
      </c>
      <c r="Y51" s="21">
        <f t="shared" si="10"/>
        <v>0</v>
      </c>
      <c r="Z51" s="21">
        <f t="shared" si="10"/>
        <v>0</v>
      </c>
      <c r="AA51" s="22">
        <f t="shared" si="10"/>
        <v>0</v>
      </c>
      <c r="AB51" s="22">
        <f t="shared" si="10"/>
        <v>0</v>
      </c>
      <c r="AC51" s="22">
        <f t="shared" si="10"/>
        <v>0</v>
      </c>
      <c r="AD51" s="22">
        <f t="shared" si="10"/>
        <v>0</v>
      </c>
      <c r="AE51" s="22">
        <f t="shared" si="10"/>
        <v>0</v>
      </c>
      <c r="AF51" s="23">
        <f t="shared" si="10"/>
        <v>0</v>
      </c>
      <c r="AG51" s="23">
        <f t="shared" si="10"/>
        <v>0</v>
      </c>
      <c r="AH51" s="23">
        <f t="shared" si="10"/>
        <v>0</v>
      </c>
      <c r="AI51" s="23">
        <f t="shared" si="10"/>
        <v>0</v>
      </c>
      <c r="AJ51" s="23">
        <f t="shared" si="10"/>
        <v>0</v>
      </c>
      <c r="AK51" s="42">
        <f t="shared" si="10"/>
        <v>0</v>
      </c>
      <c r="AL51" s="42">
        <f t="shared" si="10"/>
        <v>0</v>
      </c>
    </row>
    <row r="52" spans="1:38" ht="15.75">
      <c r="A52" s="127" t="s">
        <v>80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</row>
    <row r="53" spans="1:38" ht="30">
      <c r="A53" s="45" t="s">
        <v>102</v>
      </c>
      <c r="B53" s="46" t="s">
        <v>94</v>
      </c>
      <c r="C53" s="47"/>
      <c r="D53" s="47"/>
      <c r="E53" s="47" t="s">
        <v>81</v>
      </c>
      <c r="F53" s="47"/>
      <c r="G53" s="48"/>
      <c r="H53" s="48"/>
      <c r="I53" s="48"/>
      <c r="J53" s="48"/>
      <c r="K53" s="48"/>
      <c r="L53" s="49"/>
      <c r="M53" s="49"/>
      <c r="N53" s="49"/>
      <c r="O53" s="49"/>
      <c r="P53" s="49"/>
      <c r="Q53" s="50"/>
      <c r="R53" s="50"/>
      <c r="S53" s="50">
        <v>20</v>
      </c>
      <c r="T53" s="50"/>
      <c r="U53" s="50">
        <v>2</v>
      </c>
      <c r="V53" s="51"/>
      <c r="W53" s="51"/>
      <c r="X53" s="51">
        <v>20</v>
      </c>
      <c r="Y53" s="51"/>
      <c r="Z53" s="51">
        <v>2</v>
      </c>
      <c r="AA53" s="52"/>
      <c r="AB53" s="52"/>
      <c r="AC53" s="52">
        <v>20</v>
      </c>
      <c r="AD53" s="52"/>
      <c r="AE53" s="52">
        <v>2</v>
      </c>
      <c r="AF53" s="53">
        <v>20</v>
      </c>
      <c r="AG53" s="53"/>
      <c r="AH53" s="53"/>
      <c r="AI53" s="53"/>
      <c r="AJ53" s="53">
        <v>2</v>
      </c>
      <c r="AK53" s="47">
        <f>G53+H53+I53+J53+L53+M53+O53+N53+Q53+R53+S53+T53+V53+W53+X53+Y53+AA53+AB53+AC53+AD53+AF53+AG53+AH53+AI53</f>
        <v>80</v>
      </c>
      <c r="AL53" s="47">
        <f>K53+P53+U53+Z53+AE53+AJ53</f>
        <v>8</v>
      </c>
    </row>
    <row r="54" spans="1:38" ht="15.75">
      <c r="A54" s="129" t="s">
        <v>51</v>
      </c>
      <c r="B54" s="130"/>
      <c r="C54" s="42"/>
      <c r="D54" s="42"/>
      <c r="E54" s="42"/>
      <c r="F54" s="42"/>
      <c r="G54" s="18">
        <f aca="true" t="shared" si="11" ref="G54:AL54">SUM(G53:G53)</f>
        <v>0</v>
      </c>
      <c r="H54" s="18">
        <f t="shared" si="11"/>
        <v>0</v>
      </c>
      <c r="I54" s="18">
        <f t="shared" si="11"/>
        <v>0</v>
      </c>
      <c r="J54" s="18">
        <f t="shared" si="11"/>
        <v>0</v>
      </c>
      <c r="K54" s="18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1"/>
        <v>0</v>
      </c>
      <c r="O54" s="19">
        <f t="shared" si="11"/>
        <v>0</v>
      </c>
      <c r="P54" s="19">
        <f t="shared" si="11"/>
        <v>0</v>
      </c>
      <c r="Q54" s="43">
        <f t="shared" si="11"/>
        <v>0</v>
      </c>
      <c r="R54" s="43">
        <f t="shared" si="11"/>
        <v>0</v>
      </c>
      <c r="S54" s="43">
        <f t="shared" si="11"/>
        <v>20</v>
      </c>
      <c r="T54" s="43">
        <f t="shared" si="11"/>
        <v>0</v>
      </c>
      <c r="U54" s="43">
        <f t="shared" si="11"/>
        <v>2</v>
      </c>
      <c r="V54" s="21">
        <f t="shared" si="11"/>
        <v>0</v>
      </c>
      <c r="W54" s="21">
        <f t="shared" si="11"/>
        <v>0</v>
      </c>
      <c r="X54" s="21">
        <f t="shared" si="11"/>
        <v>20</v>
      </c>
      <c r="Y54" s="21">
        <f t="shared" si="11"/>
        <v>0</v>
      </c>
      <c r="Z54" s="21">
        <f t="shared" si="11"/>
        <v>2</v>
      </c>
      <c r="AA54" s="22">
        <f t="shared" si="11"/>
        <v>0</v>
      </c>
      <c r="AB54" s="22">
        <f t="shared" si="11"/>
        <v>0</v>
      </c>
      <c r="AC54" s="22">
        <f t="shared" si="11"/>
        <v>20</v>
      </c>
      <c r="AD54" s="22">
        <f t="shared" si="11"/>
        <v>0</v>
      </c>
      <c r="AE54" s="22">
        <f t="shared" si="11"/>
        <v>2</v>
      </c>
      <c r="AF54" s="23">
        <f t="shared" si="11"/>
        <v>20</v>
      </c>
      <c r="AG54" s="23">
        <f t="shared" si="11"/>
        <v>0</v>
      </c>
      <c r="AH54" s="23">
        <f t="shared" si="11"/>
        <v>0</v>
      </c>
      <c r="AI54" s="23">
        <f t="shared" si="11"/>
        <v>0</v>
      </c>
      <c r="AJ54" s="23">
        <f t="shared" si="11"/>
        <v>2</v>
      </c>
      <c r="AK54" s="42">
        <f t="shared" si="11"/>
        <v>80</v>
      </c>
      <c r="AL54" s="42">
        <f t="shared" si="11"/>
        <v>8</v>
      </c>
    </row>
    <row r="55" spans="1:38" ht="15.75">
      <c r="A55" s="147" t="s">
        <v>82</v>
      </c>
      <c r="B55" s="148"/>
      <c r="C55" s="35"/>
      <c r="D55" s="35"/>
      <c r="E55" s="35"/>
      <c r="F55" s="35"/>
      <c r="G55" s="38">
        <f aca="true" t="shared" si="12" ref="G55:AG55">SUM(G26,G35,G54)</f>
        <v>80</v>
      </c>
      <c r="H55" s="38">
        <f t="shared" si="12"/>
        <v>0</v>
      </c>
      <c r="I55" s="38">
        <f t="shared" si="12"/>
        <v>140</v>
      </c>
      <c r="J55" s="38">
        <f t="shared" si="12"/>
        <v>0</v>
      </c>
      <c r="K55" s="38">
        <f t="shared" si="12"/>
        <v>30</v>
      </c>
      <c r="L55" s="54">
        <f t="shared" si="12"/>
        <v>100</v>
      </c>
      <c r="M55" s="54">
        <f t="shared" si="12"/>
        <v>0</v>
      </c>
      <c r="N55" s="54">
        <f t="shared" si="12"/>
        <v>160</v>
      </c>
      <c r="O55" s="54">
        <f t="shared" si="12"/>
        <v>0</v>
      </c>
      <c r="P55" s="54">
        <f t="shared" si="12"/>
        <v>30</v>
      </c>
      <c r="Q55" s="38">
        <f t="shared" si="12"/>
        <v>60</v>
      </c>
      <c r="R55" s="38">
        <f t="shared" si="12"/>
        <v>0</v>
      </c>
      <c r="S55" s="38">
        <f t="shared" si="12"/>
        <v>160</v>
      </c>
      <c r="T55" s="38">
        <f t="shared" si="12"/>
        <v>0</v>
      </c>
      <c r="U55" s="38">
        <f t="shared" si="12"/>
        <v>30</v>
      </c>
      <c r="V55" s="54">
        <f t="shared" si="12"/>
        <v>20</v>
      </c>
      <c r="W55" s="54">
        <f t="shared" si="12"/>
        <v>0</v>
      </c>
      <c r="X55" s="54">
        <f t="shared" si="12"/>
        <v>200</v>
      </c>
      <c r="Y55" s="54">
        <f t="shared" si="12"/>
        <v>0</v>
      </c>
      <c r="Z55" s="54">
        <f t="shared" si="12"/>
        <v>30</v>
      </c>
      <c r="AA55" s="38">
        <f t="shared" si="12"/>
        <v>20</v>
      </c>
      <c r="AB55" s="38">
        <f t="shared" si="12"/>
        <v>0</v>
      </c>
      <c r="AC55" s="38">
        <f t="shared" si="12"/>
        <v>180</v>
      </c>
      <c r="AD55" s="38">
        <f t="shared" si="12"/>
        <v>20</v>
      </c>
      <c r="AE55" s="38">
        <f t="shared" si="12"/>
        <v>30</v>
      </c>
      <c r="AF55" s="54">
        <f t="shared" si="12"/>
        <v>20</v>
      </c>
      <c r="AG55" s="54">
        <f t="shared" si="12"/>
        <v>0</v>
      </c>
      <c r="AH55" s="54">
        <f>SUM(AF26:AI26,AF35:AI35,AF54:AI54)</f>
        <v>178</v>
      </c>
      <c r="AI55" s="54">
        <f>SUM(AI26,AI35,AI54)</f>
        <v>20</v>
      </c>
      <c r="AJ55" s="54">
        <f>SUM(AJ26,AJ35,AJ54)</f>
        <v>30</v>
      </c>
      <c r="AK55" s="35">
        <f>SUM(AK26,AK35,AK54)</f>
        <v>1338</v>
      </c>
      <c r="AL55" s="35">
        <f>SUM(AL26,AL35,AL54)</f>
        <v>180</v>
      </c>
    </row>
    <row r="56" spans="1:38" ht="15.75">
      <c r="A56" s="114" t="s">
        <v>83</v>
      </c>
      <c r="B56" s="115"/>
      <c r="C56" s="42"/>
      <c r="D56" s="42"/>
      <c r="E56" s="42"/>
      <c r="F56" s="42"/>
      <c r="G56" s="43">
        <f aca="true" t="shared" si="13" ref="G56:AL56">G26+G43+G54</f>
        <v>80</v>
      </c>
      <c r="H56" s="43">
        <f t="shared" si="13"/>
        <v>0</v>
      </c>
      <c r="I56" s="43">
        <f t="shared" si="13"/>
        <v>140</v>
      </c>
      <c r="J56" s="43">
        <f t="shared" si="13"/>
        <v>0</v>
      </c>
      <c r="K56" s="43">
        <f t="shared" si="13"/>
        <v>30</v>
      </c>
      <c r="L56" s="55">
        <f t="shared" si="13"/>
        <v>100</v>
      </c>
      <c r="M56" s="55">
        <f t="shared" si="13"/>
        <v>0</v>
      </c>
      <c r="N56" s="55">
        <f t="shared" si="13"/>
        <v>160</v>
      </c>
      <c r="O56" s="55">
        <f t="shared" si="13"/>
        <v>0</v>
      </c>
      <c r="P56" s="55">
        <f t="shared" si="13"/>
        <v>30</v>
      </c>
      <c r="Q56" s="43">
        <f t="shared" si="13"/>
        <v>80</v>
      </c>
      <c r="R56" s="43">
        <f t="shared" si="13"/>
        <v>0</v>
      </c>
      <c r="S56" s="43">
        <f t="shared" si="13"/>
        <v>140</v>
      </c>
      <c r="T56" s="43">
        <f t="shared" si="13"/>
        <v>0</v>
      </c>
      <c r="U56" s="43">
        <f t="shared" si="13"/>
        <v>30</v>
      </c>
      <c r="V56" s="55">
        <f t="shared" si="13"/>
        <v>20</v>
      </c>
      <c r="W56" s="55">
        <f t="shared" si="13"/>
        <v>0</v>
      </c>
      <c r="X56" s="55">
        <f t="shared" si="13"/>
        <v>220</v>
      </c>
      <c r="Y56" s="55">
        <f t="shared" si="13"/>
        <v>0</v>
      </c>
      <c r="Z56" s="55">
        <f t="shared" si="13"/>
        <v>30</v>
      </c>
      <c r="AA56" s="43">
        <f t="shared" si="13"/>
        <v>40</v>
      </c>
      <c r="AB56" s="43">
        <f t="shared" si="13"/>
        <v>0</v>
      </c>
      <c r="AC56" s="43">
        <f t="shared" si="13"/>
        <v>140</v>
      </c>
      <c r="AD56" s="43">
        <f t="shared" si="13"/>
        <v>20</v>
      </c>
      <c r="AE56" s="43">
        <f t="shared" si="13"/>
        <v>30</v>
      </c>
      <c r="AF56" s="55">
        <f t="shared" si="13"/>
        <v>20</v>
      </c>
      <c r="AG56" s="55">
        <f t="shared" si="13"/>
        <v>0</v>
      </c>
      <c r="AH56" s="55">
        <f t="shared" si="13"/>
        <v>138</v>
      </c>
      <c r="AI56" s="55">
        <f t="shared" si="13"/>
        <v>20</v>
      </c>
      <c r="AJ56" s="55">
        <f t="shared" si="13"/>
        <v>30</v>
      </c>
      <c r="AK56" s="44">
        <f t="shared" si="13"/>
        <v>1338</v>
      </c>
      <c r="AL56" s="44">
        <f t="shared" si="13"/>
        <v>180</v>
      </c>
    </row>
    <row r="57" spans="1:38" ht="15.75">
      <c r="A57" s="77"/>
      <c r="B57" s="78"/>
      <c r="C57" s="64"/>
      <c r="D57" s="56"/>
      <c r="E57" s="56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</row>
    <row r="58" spans="1:38" ht="15.75">
      <c r="A58" s="77"/>
      <c r="B58" s="91" t="s">
        <v>84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</row>
    <row r="59" spans="1:38" ht="15.75">
      <c r="A59" s="77"/>
      <c r="B59" s="91" t="s">
        <v>85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</row>
    <row r="60" spans="1:38" ht="15.75">
      <c r="A60" s="77"/>
      <c r="B60" s="91" t="s">
        <v>86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</row>
    <row r="61" spans="1:38" ht="15.75">
      <c r="A61" s="77"/>
      <c r="B61" s="90" t="s">
        <v>95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</row>
    <row r="62" spans="1:38" ht="15.75">
      <c r="A62" s="77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</row>
    <row r="63" spans="1:38" ht="15.75">
      <c r="A63" s="77"/>
      <c r="B63" s="79"/>
      <c r="C63" s="57" t="s">
        <v>87</v>
      </c>
      <c r="D63" s="56" t="s">
        <v>88</v>
      </c>
      <c r="E63" s="56"/>
      <c r="F63" s="64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149"/>
      <c r="AC63" s="149"/>
      <c r="AD63" s="149"/>
      <c r="AE63" s="149"/>
      <c r="AF63" s="149"/>
      <c r="AG63" s="149"/>
      <c r="AH63" s="64"/>
      <c r="AI63" s="64"/>
      <c r="AJ63" s="64"/>
      <c r="AK63" s="64"/>
      <c r="AL63" s="64"/>
    </row>
    <row r="64" spans="1:38" ht="15.75">
      <c r="A64" s="77"/>
      <c r="B64" s="58" t="s">
        <v>89</v>
      </c>
      <c r="C64" s="56">
        <f>SUM(G26,L26,Q26,V26,AA26,Q35,V35,AF54)</f>
        <v>300</v>
      </c>
      <c r="D64" s="58">
        <f>SUM(G26,L26,Q26,V26,AA26,Q43,AA43,AF54)</f>
        <v>340</v>
      </c>
      <c r="E64" s="56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</row>
    <row r="65" spans="1:38" ht="15.75">
      <c r="A65" s="77"/>
      <c r="B65" s="58" t="s">
        <v>90</v>
      </c>
      <c r="C65" s="56">
        <f>SUM(S54,X54,AC54,AH54,AH35,AC35,X35,S35,AI26,AH26,AD26,AC26,X26,S26,N26,I26)</f>
        <v>1018</v>
      </c>
      <c r="D65" s="58">
        <f>SUM(I26,N26,S26,X26,AC26,AD26,AH26,AI26,S43,X43,AC43,AH43,S54,X54,AC54,AH54)</f>
        <v>978</v>
      </c>
      <c r="E65" s="56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80"/>
      <c r="AA65" s="80"/>
      <c r="AB65" s="81"/>
      <c r="AC65" s="81"/>
      <c r="AD65" s="81"/>
      <c r="AE65" s="81"/>
      <c r="AF65" s="81"/>
      <c r="AG65" s="81"/>
      <c r="AH65" s="64"/>
      <c r="AI65" s="64"/>
      <c r="AJ65" s="64"/>
      <c r="AK65" s="64"/>
      <c r="AL65" s="64"/>
    </row>
    <row r="66" spans="1:38" ht="15.75">
      <c r="A66" s="77"/>
      <c r="B66" s="58" t="s">
        <v>91</v>
      </c>
      <c r="C66" s="56">
        <f>C65-AK11-AK12</f>
        <v>418</v>
      </c>
      <c r="D66" s="58">
        <f>D65-AK11-AK12</f>
        <v>378</v>
      </c>
      <c r="E66" s="56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80"/>
      <c r="AA66" s="80"/>
      <c r="AB66" s="81"/>
      <c r="AC66" s="81"/>
      <c r="AD66" s="81"/>
      <c r="AE66" s="81"/>
      <c r="AF66" s="81"/>
      <c r="AG66" s="81"/>
      <c r="AH66" s="64"/>
      <c r="AI66" s="64"/>
      <c r="AJ66" s="64"/>
      <c r="AK66" s="64"/>
      <c r="AL66" s="64"/>
    </row>
  </sheetData>
  <sheetProtection/>
  <mergeCells count="43">
    <mergeCell ref="A43:B43"/>
    <mergeCell ref="A44:AL44"/>
    <mergeCell ref="A51:B51"/>
    <mergeCell ref="A55:B55"/>
    <mergeCell ref="AB63:AG63"/>
    <mergeCell ref="B58:V58"/>
    <mergeCell ref="B59:AL59"/>
    <mergeCell ref="B60:AL60"/>
    <mergeCell ref="B61:AL61"/>
    <mergeCell ref="B62:AL62"/>
    <mergeCell ref="A15:A16"/>
    <mergeCell ref="B15:B16"/>
    <mergeCell ref="A52:AL52"/>
    <mergeCell ref="A54:B54"/>
    <mergeCell ref="Q8:U8"/>
    <mergeCell ref="V8:Z8"/>
    <mergeCell ref="AA8:AE8"/>
    <mergeCell ref="AF8:AJ8"/>
    <mergeCell ref="C15:C16"/>
    <mergeCell ref="A36:AL36"/>
    <mergeCell ref="A7:A9"/>
    <mergeCell ref="B7:B9"/>
    <mergeCell ref="Q7:Z7"/>
    <mergeCell ref="A56:B56"/>
    <mergeCell ref="A10:AL10"/>
    <mergeCell ref="A26:B26"/>
    <mergeCell ref="A27:AL27"/>
    <mergeCell ref="A35:B35"/>
    <mergeCell ref="C7:C9"/>
    <mergeCell ref="D7:F8"/>
    <mergeCell ref="G7:P7"/>
    <mergeCell ref="AA7:AJ7"/>
    <mergeCell ref="AK7:AK9"/>
    <mergeCell ref="AL7:AL9"/>
    <mergeCell ref="G8:K8"/>
    <mergeCell ref="L8:P8"/>
    <mergeCell ref="A1:AL1"/>
    <mergeCell ref="A2:AL2"/>
    <mergeCell ref="B3:AL3"/>
    <mergeCell ref="B4:Y4"/>
    <mergeCell ref="AA4:AL4"/>
    <mergeCell ref="A6:F6"/>
    <mergeCell ref="G6:AL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juanna@poczta.onet.pl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Drzazgowska</dc:creator>
  <cp:keywords/>
  <dc:description/>
  <cp:lastModifiedBy>wanda</cp:lastModifiedBy>
  <dcterms:created xsi:type="dcterms:W3CDTF">2013-12-09T19:00:23Z</dcterms:created>
  <dcterms:modified xsi:type="dcterms:W3CDTF">2016-04-26T21:25:56Z</dcterms:modified>
  <cp:category/>
  <cp:version/>
  <cp:contentType/>
  <cp:contentStatus/>
</cp:coreProperties>
</file>