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siatki'!$A$1:$AL$81</definedName>
  </definedNames>
  <calcPr fullCalcOnLoad="1"/>
</workbook>
</file>

<file path=xl/sharedStrings.xml><?xml version="1.0" encoding="utf-8"?>
<sst xmlns="http://schemas.openxmlformats.org/spreadsheetml/2006/main" count="166" uniqueCount="130">
  <si>
    <t>PLAN STUDIÓW STACJONARNYCH PIERWSZEGO STOPNIA</t>
  </si>
  <si>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</si>
  <si>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</si>
  <si>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</si>
  <si>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</si>
  <si>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</si>
  <si>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</si>
  <si>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</si>
  <si>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</si>
  <si>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</si>
  <si>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</si>
  <si>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</si>
  <si>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</si>
  <si>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</si>
  <si>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</si>
  <si>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</si>
  <si>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</si>
  <si>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</si>
  <si>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</si>
  <si>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</si>
  <si>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</si>
  <si>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</si>
  <si>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</si>
  <si>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</si>
  <si>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</si>
  <si>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</si>
  <si>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</si>
  <si>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</si>
  <si>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1a.**</t>
  </si>
  <si>
    <t>Praktyczna nauka języka hiszpańskiego</t>
  </si>
  <si>
    <t>2,4,6</t>
  </si>
  <si>
    <t>1b.***</t>
  </si>
  <si>
    <t>2.</t>
  </si>
  <si>
    <t>Praktyczna nauka języka portugalskiego</t>
  </si>
  <si>
    <t>3.</t>
  </si>
  <si>
    <t>Dzieje i kultura Półwyspu Iberyjskiego</t>
  </si>
  <si>
    <t>4.</t>
  </si>
  <si>
    <t>Dzieje i kultura Ameryki Łacińskiej</t>
  </si>
  <si>
    <t>5.</t>
  </si>
  <si>
    <t>Wstęp do literatury iberyjskiej</t>
  </si>
  <si>
    <t>6.</t>
  </si>
  <si>
    <t>Literatura latynoamerykańska</t>
  </si>
  <si>
    <t>7.</t>
  </si>
  <si>
    <t>Współczesna literatura iberyjska</t>
  </si>
  <si>
    <t>8.</t>
  </si>
  <si>
    <t>Literatura iberyjska od średniowiecza do baroku</t>
  </si>
  <si>
    <t>9.</t>
  </si>
  <si>
    <t>Literatura iberyjska od oświecenia do XX wieku</t>
  </si>
  <si>
    <t>10.</t>
  </si>
  <si>
    <t>11.</t>
  </si>
  <si>
    <t>Językoznawstwo stosowane</t>
  </si>
  <si>
    <t>12.</t>
  </si>
  <si>
    <t>Historia języków romańskich</t>
  </si>
  <si>
    <t>13.</t>
  </si>
  <si>
    <t>Myśl humanistyczna i społeczna w krajach romańskich</t>
  </si>
  <si>
    <t>14.</t>
  </si>
  <si>
    <t>Seminarium licencjackie</t>
  </si>
  <si>
    <t>15.</t>
  </si>
  <si>
    <t>Wykład ogólnouczelniany</t>
  </si>
  <si>
    <t>16.</t>
  </si>
  <si>
    <t>Wychowanie fizyczne</t>
  </si>
  <si>
    <t>razem**</t>
  </si>
  <si>
    <t>razem***</t>
  </si>
  <si>
    <t>B1. SPECJALNOŚĆ TRANSLATORYCZNA</t>
  </si>
  <si>
    <t>17.</t>
  </si>
  <si>
    <t>Teoria przekładu</t>
  </si>
  <si>
    <t>18.</t>
  </si>
  <si>
    <t>Język hiszpański specjalistyczny: ekonomiczny, prawniczy, techniczny</t>
  </si>
  <si>
    <t>19.</t>
  </si>
  <si>
    <t>Tłumaczenia pisemne</t>
  </si>
  <si>
    <t>20.</t>
  </si>
  <si>
    <t>Tłumaczenia ustne</t>
  </si>
  <si>
    <t>21.</t>
  </si>
  <si>
    <t>Tłumaczenia specjalistyczne</t>
  </si>
  <si>
    <t>22.</t>
  </si>
  <si>
    <t>Komputer w pracy tłumacza</t>
  </si>
  <si>
    <t>23.</t>
  </si>
  <si>
    <t>Fakultet przekładoznawczy</t>
  </si>
  <si>
    <t>24.</t>
  </si>
  <si>
    <t>Praktyka zawodowa - 120 godzin</t>
  </si>
  <si>
    <t>razem</t>
  </si>
  <si>
    <t>B2. SPECJALNOŚĆ NAUCZYCIELSKA</t>
  </si>
  <si>
    <t>25.</t>
  </si>
  <si>
    <t>Psychologia****</t>
  </si>
  <si>
    <t>26.</t>
  </si>
  <si>
    <t>Pedagogika****</t>
  </si>
  <si>
    <t>27.</t>
  </si>
  <si>
    <t>Podstawy dydaktyki****</t>
  </si>
  <si>
    <t>28.</t>
  </si>
  <si>
    <t>Emisja głosu</t>
  </si>
  <si>
    <t>29.</t>
  </si>
  <si>
    <t>Metodyka nauczania języka hiszpańskiego</t>
  </si>
  <si>
    <t>30.</t>
  </si>
  <si>
    <t>Technologia informacyjna w dydaktyce</t>
  </si>
  <si>
    <t>31.</t>
  </si>
  <si>
    <t>Dydaktyka szczegółowa języka hiszpańskiego</t>
  </si>
  <si>
    <t>32.</t>
  </si>
  <si>
    <t>Praktyka pedagogiczna - 150 godzin</t>
  </si>
  <si>
    <t>G. ŚCIEŻKI**</t>
  </si>
  <si>
    <t>1.</t>
  </si>
  <si>
    <t>C. FAKULTETY</t>
  </si>
  <si>
    <t>33.</t>
  </si>
  <si>
    <t>Przedmiot fakultatywny</t>
  </si>
  <si>
    <t>3,4,5,6</t>
  </si>
  <si>
    <t>SPECJALNOŚĆ TRANSLATORYCZNA**</t>
  </si>
  <si>
    <t>SPECJALNOŚĆ NAUCZYCIELSKA**</t>
  </si>
  <si>
    <t>SPECJALNOŚĆ TRANSLATORYCZNA***</t>
  </si>
  <si>
    <t>SPECJALNOŚĆ NAUCZYCIELSKA***</t>
  </si>
  <si>
    <t>W trakcie I roku studenci zobowiązani są do zaliczenia szkolenia z zakresu BHP oraz ochrony własności intelektualnej.</t>
  </si>
  <si>
    <t>* kursywą zaznaczono przedmioty do wyboru</t>
  </si>
  <si>
    <t>** zajęcia dla grupy zaawansowanej</t>
  </si>
  <si>
    <t>*** zajęcia dla grupy początkującej</t>
  </si>
  <si>
    <t>**** zajęcia realizowane w formie wykładu wydziałowego</t>
  </si>
  <si>
    <t>SPECJALNOŚĆ TRANSLATORYCZNA</t>
  </si>
  <si>
    <t>SPECJALNOŚĆ KOMUNIKACJA KULTUROWA</t>
  </si>
  <si>
    <t>Z PNJF GR. ZAAWANS.</t>
  </si>
  <si>
    <t>Z PNJF GR. POCZĄT.</t>
  </si>
  <si>
    <t>BEZ PNJF</t>
  </si>
  <si>
    <t>WYKŁADY</t>
  </si>
  <si>
    <t>ĆWICZENIA</t>
  </si>
  <si>
    <t>SEMINARIA</t>
  </si>
  <si>
    <t>29a.</t>
  </si>
  <si>
    <t>Metodyka nauczania języków romańskich (1*)</t>
  </si>
  <si>
    <t>(1*) zajęcia wspólne dla iberystów i romanistów</t>
  </si>
  <si>
    <t>Elementy językoznawstwa ogólnego (1*)</t>
  </si>
  <si>
    <t>OD R. AK. 2018/2019</t>
  </si>
  <si>
    <t>1,2,3,4 5,6</t>
  </si>
  <si>
    <t>4,5,6</t>
  </si>
  <si>
    <t>3,4,5</t>
  </si>
  <si>
    <t>1,2,3,4,5,6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</si>
</sst>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48"/>
      <name val="Calibri"/>
      <family val="0"/>
    </font>
    <font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3366FF"/>
      <name val="Calibri"/>
      <family val="0"/>
    </font>
    <font>
      <sz val="11"/>
      <color rgb="FF0000FF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28" borderId="3" applyNumberForma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40" fillId="31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50" applyFont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2" xfId="51" applyFont="1" applyFill="1" applyBorder="1" applyAlignment="1">
      <alignment horizontal="right" vertical="center"/>
      <protection/>
    </xf>
    <xf numFmtId="0" fontId="8" fillId="0" borderId="11" xfId="51" applyFont="1" applyBorder="1" applyAlignment="1">
      <alignment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36" borderId="11" xfId="51" applyFont="1" applyFill="1" applyBorder="1" applyAlignment="1">
      <alignment horizontal="center" vertical="center" wrapText="1"/>
      <protection/>
    </xf>
    <xf numFmtId="0" fontId="0" fillId="33" borderId="11" xfId="51" applyFont="1" applyFill="1" applyBorder="1" applyAlignment="1">
      <alignment horizontal="center" vertical="center" wrapText="1"/>
      <protection/>
    </xf>
    <xf numFmtId="0" fontId="0" fillId="37" borderId="11" xfId="51" applyFont="1" applyFill="1" applyBorder="1" applyAlignment="1">
      <alignment horizontal="center" vertical="center" wrapText="1"/>
      <protection/>
    </xf>
    <xf numFmtId="0" fontId="0" fillId="34" borderId="11" xfId="51" applyFont="1" applyFill="1" applyBorder="1" applyAlignment="1">
      <alignment horizontal="center" vertical="center" wrapText="1"/>
      <protection/>
    </xf>
    <xf numFmtId="0" fontId="0" fillId="38" borderId="11" xfId="51" applyFont="1" applyFill="1" applyBorder="1" applyAlignment="1">
      <alignment horizontal="center" vertical="center" wrapText="1"/>
      <protection/>
    </xf>
    <xf numFmtId="0" fontId="0" fillId="35" borderId="11" xfId="51" applyFont="1" applyFill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7" fillId="36" borderId="11" xfId="51" applyFont="1" applyFill="1" applyBorder="1" applyAlignment="1">
      <alignment horizontal="center" vertical="center" wrapText="1"/>
      <protection/>
    </xf>
    <xf numFmtId="0" fontId="7" fillId="33" borderId="11" xfId="51" applyFont="1" applyFill="1" applyBorder="1" applyAlignment="1">
      <alignment horizontal="center" vertical="center" wrapText="1"/>
      <protection/>
    </xf>
    <xf numFmtId="0" fontId="7" fillId="37" borderId="11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8" borderId="11" xfId="5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41" borderId="11" xfId="51" applyFont="1" applyFill="1" applyBorder="1" applyAlignment="1">
      <alignment horizontal="center" vertical="center" wrapText="1"/>
      <protection/>
    </xf>
    <xf numFmtId="0" fontId="3" fillId="37" borderId="11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8" borderId="11" xfId="51" applyFont="1" applyFill="1" applyBorder="1" applyAlignment="1">
      <alignment horizontal="center" vertical="center" wrapText="1"/>
      <protection/>
    </xf>
    <xf numFmtId="0" fontId="3" fillId="35" borderId="11" xfId="5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42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5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9" fontId="3" fillId="0" borderId="0" xfId="0" applyNumberFormat="1" applyFont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43" borderId="12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" fillId="43" borderId="11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_Arkusz1" xfId="50"/>
    <cellStyle name="Normalny_Program studiów - siatki" xfId="51"/>
    <cellStyle name="Notatk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Currency" xfId="59"/>
    <cellStyle name="Currency [0]" xfId="60"/>
    <cellStyle name="Wyjście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zoomScale="90" zoomScaleNormal="90" zoomScaleSheetLayoutView="75" workbookViewId="0" topLeftCell="A12">
      <selection activeCell="F43" sqref="F43"/>
    </sheetView>
  </sheetViews>
  <sheetFormatPr defaultColWidth="11.57421875" defaultRowHeight="15"/>
  <cols>
    <col min="1" max="1" width="6.8515625" style="0" customWidth="1"/>
    <col min="2" max="2" width="22.140625" style="1" customWidth="1"/>
    <col min="3" max="3" width="6.421875" style="2" customWidth="1"/>
    <col min="4" max="4" width="5.8515625" style="3" customWidth="1"/>
    <col min="5" max="5" width="6.28125" style="3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421875" style="2" customWidth="1"/>
    <col min="11" max="11" width="5.8515625" style="2" customWidth="1"/>
    <col min="12" max="12" width="5.421875" style="2" customWidth="1"/>
    <col min="13" max="14" width="4.8515625" style="2" customWidth="1"/>
    <col min="15" max="15" width="4.421875" style="2" customWidth="1"/>
    <col min="16" max="16" width="5.421875" style="2" customWidth="1"/>
    <col min="17" max="17" width="4.7109375" style="2" customWidth="1"/>
    <col min="18" max="18" width="4.8515625" style="2" customWidth="1"/>
    <col min="19" max="19" width="4.7109375" style="2" customWidth="1"/>
    <col min="20" max="20" width="4.8515625" style="2" customWidth="1"/>
    <col min="21" max="21" width="5.7109375" style="2" customWidth="1"/>
    <col min="22" max="22" width="4.421875" style="2" customWidth="1"/>
    <col min="23" max="23" width="5.140625" style="2" customWidth="1"/>
    <col min="24" max="24" width="4.8515625" style="2" customWidth="1"/>
    <col min="25" max="25" width="5.00390625" style="2" customWidth="1"/>
    <col min="26" max="26" width="6.00390625" style="2" customWidth="1"/>
    <col min="27" max="28" width="4.8515625" style="2" customWidth="1"/>
    <col min="29" max="29" width="4.7109375" style="2" customWidth="1"/>
    <col min="30" max="30" width="4.8515625" style="2" customWidth="1"/>
    <col min="31" max="31" width="5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5.8515625" style="2" customWidth="1"/>
    <col min="37" max="37" width="7.140625" style="2" customWidth="1"/>
    <col min="38" max="38" width="8.421875" style="2" customWidth="1"/>
    <col min="39" max="16384" width="11.421875" style="0" customWidth="1"/>
  </cols>
  <sheetData>
    <row r="1" spans="1:38" ht="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ht="15">
      <c r="A2" s="127" t="s">
        <v>125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38" ht="31.5" customHeight="1">
      <c r="A3" s="4"/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</row>
    <row r="4" spans="1:38" ht="15.75" customHeight="1">
      <c r="A4" s="4"/>
      <c r="B4" s="129" t="s">
        <v>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5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</row>
    <row r="5" spans="1:38" ht="15">
      <c r="A5" s="6"/>
      <c r="B5" s="7"/>
      <c r="C5" s="8"/>
      <c r="D5" s="5"/>
      <c r="E5" s="5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 customHeight="1">
      <c r="A6" s="132"/>
      <c r="B6" s="132"/>
      <c r="C6" s="132"/>
      <c r="D6" s="132"/>
      <c r="E6" s="132"/>
      <c r="F6" s="132"/>
      <c r="G6" s="133" t="s">
        <v>3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1:38" ht="30" customHeight="1">
      <c r="A7" s="126" t="s">
        <v>4</v>
      </c>
      <c r="B7" s="120" t="s">
        <v>5</v>
      </c>
      <c r="C7" s="120" t="s">
        <v>6</v>
      </c>
      <c r="D7" s="118" t="s">
        <v>7</v>
      </c>
      <c r="E7" s="118"/>
      <c r="F7" s="118"/>
      <c r="G7" s="122" t="s">
        <v>8</v>
      </c>
      <c r="H7" s="122"/>
      <c r="I7" s="122"/>
      <c r="J7" s="122"/>
      <c r="K7" s="122"/>
      <c r="L7" s="122"/>
      <c r="M7" s="122"/>
      <c r="N7" s="122"/>
      <c r="O7" s="122"/>
      <c r="P7" s="122"/>
      <c r="Q7" s="124" t="s">
        <v>9</v>
      </c>
      <c r="R7" s="124"/>
      <c r="S7" s="124"/>
      <c r="T7" s="124"/>
      <c r="U7" s="124"/>
      <c r="V7" s="124"/>
      <c r="W7" s="124"/>
      <c r="X7" s="124"/>
      <c r="Y7" s="124"/>
      <c r="Z7" s="124"/>
      <c r="AA7" s="119" t="s">
        <v>10</v>
      </c>
      <c r="AB7" s="119"/>
      <c r="AC7" s="119"/>
      <c r="AD7" s="119"/>
      <c r="AE7" s="119"/>
      <c r="AF7" s="119"/>
      <c r="AG7" s="119"/>
      <c r="AH7" s="119"/>
      <c r="AI7" s="119"/>
      <c r="AJ7" s="119"/>
      <c r="AK7" s="120" t="s">
        <v>11</v>
      </c>
      <c r="AL7" s="120" t="s">
        <v>12</v>
      </c>
    </row>
    <row r="8" spans="1:38" s="18" customFormat="1" ht="22.5" customHeight="1">
      <c r="A8" s="126"/>
      <c r="B8" s="120"/>
      <c r="C8" s="120"/>
      <c r="D8" s="118"/>
      <c r="E8" s="118"/>
      <c r="F8" s="118"/>
      <c r="G8" s="121" t="s">
        <v>13</v>
      </c>
      <c r="H8" s="121"/>
      <c r="I8" s="121"/>
      <c r="J8" s="121"/>
      <c r="K8" s="121"/>
      <c r="L8" s="122" t="s">
        <v>14</v>
      </c>
      <c r="M8" s="122"/>
      <c r="N8" s="122"/>
      <c r="O8" s="122"/>
      <c r="P8" s="122"/>
      <c r="Q8" s="123" t="s">
        <v>15</v>
      </c>
      <c r="R8" s="123"/>
      <c r="S8" s="123"/>
      <c r="T8" s="123"/>
      <c r="U8" s="123"/>
      <c r="V8" s="124" t="s">
        <v>16</v>
      </c>
      <c r="W8" s="124"/>
      <c r="X8" s="124"/>
      <c r="Y8" s="124"/>
      <c r="Z8" s="124"/>
      <c r="AA8" s="125" t="s">
        <v>17</v>
      </c>
      <c r="AB8" s="125"/>
      <c r="AC8" s="125"/>
      <c r="AD8" s="125"/>
      <c r="AE8" s="125"/>
      <c r="AF8" s="119" t="s">
        <v>18</v>
      </c>
      <c r="AG8" s="119"/>
      <c r="AH8" s="119"/>
      <c r="AI8" s="119"/>
      <c r="AJ8" s="119"/>
      <c r="AK8" s="120"/>
      <c r="AL8" s="120"/>
    </row>
    <row r="9" spans="1:38" s="18" customFormat="1" ht="30.75" customHeight="1">
      <c r="A9" s="126"/>
      <c r="B9" s="120"/>
      <c r="C9" s="120"/>
      <c r="D9" s="10" t="s">
        <v>19</v>
      </c>
      <c r="E9" s="10" t="s">
        <v>20</v>
      </c>
      <c r="F9" s="10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20" t="s">
        <v>22</v>
      </c>
      <c r="M9" s="20" t="s">
        <v>23</v>
      </c>
      <c r="N9" s="20" t="s">
        <v>24</v>
      </c>
      <c r="O9" s="20" t="s">
        <v>25</v>
      </c>
      <c r="P9" s="20" t="s">
        <v>26</v>
      </c>
      <c r="Q9" s="21" t="s">
        <v>22</v>
      </c>
      <c r="R9" s="21" t="s">
        <v>23</v>
      </c>
      <c r="S9" s="21" t="s">
        <v>24</v>
      </c>
      <c r="T9" s="21" t="s">
        <v>25</v>
      </c>
      <c r="U9" s="21" t="s">
        <v>26</v>
      </c>
      <c r="V9" s="22" t="s">
        <v>22</v>
      </c>
      <c r="W9" s="22" t="s">
        <v>23</v>
      </c>
      <c r="X9" s="22" t="s">
        <v>24</v>
      </c>
      <c r="Y9" s="22" t="s">
        <v>25</v>
      </c>
      <c r="Z9" s="22" t="s">
        <v>26</v>
      </c>
      <c r="AA9" s="23" t="s">
        <v>22</v>
      </c>
      <c r="AB9" s="23" t="s">
        <v>23</v>
      </c>
      <c r="AC9" s="23" t="s">
        <v>24</v>
      </c>
      <c r="AD9" s="23" t="s">
        <v>25</v>
      </c>
      <c r="AE9" s="23" t="s">
        <v>26</v>
      </c>
      <c r="AF9" s="24" t="s">
        <v>22</v>
      </c>
      <c r="AG9" s="24" t="s">
        <v>23</v>
      </c>
      <c r="AH9" s="24" t="s">
        <v>24</v>
      </c>
      <c r="AI9" s="24" t="s">
        <v>25</v>
      </c>
      <c r="AJ9" s="24" t="s">
        <v>26</v>
      </c>
      <c r="AK9" s="120"/>
      <c r="AL9" s="120"/>
    </row>
    <row r="10" spans="1:38" ht="13.5">
      <c r="A10" s="115" t="s">
        <v>27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</row>
    <row r="11" spans="1:38" ht="27.75">
      <c r="A11" s="25" t="s">
        <v>28</v>
      </c>
      <c r="B11" s="26" t="s">
        <v>29</v>
      </c>
      <c r="C11" s="11"/>
      <c r="D11" s="11" t="s">
        <v>30</v>
      </c>
      <c r="E11" s="95" t="s">
        <v>126</v>
      </c>
      <c r="F11" s="11"/>
      <c r="G11" s="27"/>
      <c r="H11" s="27"/>
      <c r="I11" s="27">
        <v>150</v>
      </c>
      <c r="J11" s="27"/>
      <c r="K11" s="27">
        <v>13</v>
      </c>
      <c r="L11" s="28"/>
      <c r="M11" s="28"/>
      <c r="N11" s="28">
        <v>150</v>
      </c>
      <c r="O11" s="28"/>
      <c r="P11" s="28">
        <v>12</v>
      </c>
      <c r="Q11" s="29"/>
      <c r="R11" s="29"/>
      <c r="S11" s="29">
        <v>90</v>
      </c>
      <c r="T11" s="29"/>
      <c r="U11" s="29">
        <v>10</v>
      </c>
      <c r="V11" s="30"/>
      <c r="W11" s="30"/>
      <c r="X11" s="30">
        <v>90</v>
      </c>
      <c r="Y11" s="30"/>
      <c r="Z11" s="30">
        <v>6</v>
      </c>
      <c r="AA11" s="31"/>
      <c r="AB11" s="31"/>
      <c r="AC11" s="31">
        <v>90</v>
      </c>
      <c r="AD11" s="31"/>
      <c r="AE11" s="31">
        <v>6</v>
      </c>
      <c r="AF11" s="32"/>
      <c r="AG11" s="32"/>
      <c r="AH11" s="32">
        <v>90</v>
      </c>
      <c r="AI11" s="32"/>
      <c r="AJ11" s="32">
        <v>7</v>
      </c>
      <c r="AK11" s="11">
        <f>G11+H11+I11+J11+L11+M11+O11+N11+Q11+R11+S11+T11+V11+W11+X11+Y11+AA11+AB11+AC11+AD11+AF11+AG11+AH11+AI11</f>
        <v>660</v>
      </c>
      <c r="AL11" s="11">
        <f>K11+P11+U11+Z11+AE11+AJ11</f>
        <v>54</v>
      </c>
    </row>
    <row r="12" spans="1:38" ht="27.75">
      <c r="A12" s="33" t="s">
        <v>31</v>
      </c>
      <c r="B12" s="26" t="s">
        <v>29</v>
      </c>
      <c r="C12" s="11"/>
      <c r="D12" s="11" t="s">
        <v>30</v>
      </c>
      <c r="E12" s="34" t="s">
        <v>129</v>
      </c>
      <c r="F12" s="11"/>
      <c r="G12" s="27"/>
      <c r="H12" s="27"/>
      <c r="I12" s="27">
        <v>240</v>
      </c>
      <c r="J12" s="27"/>
      <c r="K12" s="27">
        <v>13</v>
      </c>
      <c r="L12" s="28"/>
      <c r="M12" s="28"/>
      <c r="N12" s="28">
        <v>210</v>
      </c>
      <c r="O12" s="28"/>
      <c r="P12" s="28">
        <v>12</v>
      </c>
      <c r="Q12" s="29"/>
      <c r="R12" s="29"/>
      <c r="S12" s="29">
        <v>90</v>
      </c>
      <c r="T12" s="29"/>
      <c r="U12" s="29">
        <v>10</v>
      </c>
      <c r="V12" s="30"/>
      <c r="W12" s="30"/>
      <c r="X12" s="30">
        <v>90</v>
      </c>
      <c r="Y12" s="30"/>
      <c r="Z12" s="30">
        <v>6</v>
      </c>
      <c r="AA12" s="31"/>
      <c r="AB12" s="31"/>
      <c r="AC12" s="31">
        <v>90</v>
      </c>
      <c r="AD12" s="31"/>
      <c r="AE12" s="31">
        <v>6</v>
      </c>
      <c r="AF12" s="32"/>
      <c r="AG12" s="32"/>
      <c r="AH12" s="32">
        <v>90</v>
      </c>
      <c r="AI12" s="32"/>
      <c r="AJ12" s="32">
        <v>7</v>
      </c>
      <c r="AK12" s="11">
        <f>G12+H12+I12+J12+L12+M12+O12+N12+Q12+R12+S12+T12+V12+W12+X12+Y12+AA12+AB12+AC12+AD12+AF12+AG12+AH12+AI12</f>
        <v>810</v>
      </c>
      <c r="AL12" s="11">
        <f>K12+P12+U12+Z12+AE12+AJ12</f>
        <v>54</v>
      </c>
    </row>
    <row r="13" spans="1:38" ht="27.75">
      <c r="A13" s="25" t="s">
        <v>32</v>
      </c>
      <c r="B13" s="26" t="s">
        <v>33</v>
      </c>
      <c r="C13" s="11"/>
      <c r="D13" s="11">
        <v>6</v>
      </c>
      <c r="E13" s="95" t="s">
        <v>127</v>
      </c>
      <c r="F13" s="11"/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30"/>
      <c r="W13" s="30"/>
      <c r="X13" s="30">
        <v>60</v>
      </c>
      <c r="Y13" s="30"/>
      <c r="Z13" s="30">
        <v>4</v>
      </c>
      <c r="AA13" s="31"/>
      <c r="AB13" s="31"/>
      <c r="AC13" s="31">
        <v>60</v>
      </c>
      <c r="AD13" s="31"/>
      <c r="AE13" s="31">
        <v>4</v>
      </c>
      <c r="AF13" s="32"/>
      <c r="AG13" s="32"/>
      <c r="AH13" s="32">
        <v>60</v>
      </c>
      <c r="AI13" s="32"/>
      <c r="AJ13" s="32">
        <v>5</v>
      </c>
      <c r="AK13" s="11">
        <f>SUM(G13:J13,L13:O13,Q13:T13,V13:Y13,AA13:AD13,AF13:AI13)</f>
        <v>180</v>
      </c>
      <c r="AL13" s="11">
        <f>SUM(Z13,AE13,AJ13)</f>
        <v>13</v>
      </c>
    </row>
    <row r="14" spans="1:38" ht="27.75">
      <c r="A14" s="25" t="s">
        <v>34</v>
      </c>
      <c r="B14" s="26" t="s">
        <v>35</v>
      </c>
      <c r="C14" s="11"/>
      <c r="D14" s="11">
        <v>2</v>
      </c>
      <c r="E14" s="11">
        <v>1</v>
      </c>
      <c r="F14" s="11"/>
      <c r="G14" s="27">
        <v>30</v>
      </c>
      <c r="H14" s="27"/>
      <c r="I14" s="27"/>
      <c r="J14" s="27"/>
      <c r="K14" s="27">
        <v>2</v>
      </c>
      <c r="L14" s="28">
        <v>30</v>
      </c>
      <c r="M14" s="28"/>
      <c r="N14" s="28"/>
      <c r="O14" s="28"/>
      <c r="P14" s="28">
        <v>3</v>
      </c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2"/>
      <c r="AG14" s="32"/>
      <c r="AH14" s="32"/>
      <c r="AI14" s="32"/>
      <c r="AJ14" s="32"/>
      <c r="AK14" s="11">
        <f>SUM(G14,L14,Q14,V14,AA14,AF14)</f>
        <v>60</v>
      </c>
      <c r="AL14" s="11">
        <f>SUM(K14,P14,U14,Z14,AE14,AJ14)</f>
        <v>5</v>
      </c>
    </row>
    <row r="15" spans="1:38" ht="27.75">
      <c r="A15" s="25" t="s">
        <v>36</v>
      </c>
      <c r="B15" s="26" t="s">
        <v>37</v>
      </c>
      <c r="C15" s="11"/>
      <c r="D15" s="11"/>
      <c r="E15" s="11">
        <v>2</v>
      </c>
      <c r="F15" s="11"/>
      <c r="G15" s="27"/>
      <c r="H15" s="27"/>
      <c r="I15" s="27"/>
      <c r="J15" s="27"/>
      <c r="K15" s="27"/>
      <c r="L15" s="28">
        <v>30</v>
      </c>
      <c r="M15" s="28"/>
      <c r="N15" s="28"/>
      <c r="O15" s="28"/>
      <c r="P15" s="28">
        <v>2</v>
      </c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2"/>
      <c r="AG15" s="32"/>
      <c r="AH15" s="32"/>
      <c r="AI15" s="32"/>
      <c r="AJ15" s="32"/>
      <c r="AK15" s="11">
        <f>SUM(G15,L15,Q15,V15,AA15,AF15)</f>
        <v>30</v>
      </c>
      <c r="AL15" s="11">
        <f>SUM(K15,P15,U15,Z15,AE15,AJ15)</f>
        <v>2</v>
      </c>
    </row>
    <row r="16" spans="1:38" ht="27.75">
      <c r="A16" s="25" t="s">
        <v>38</v>
      </c>
      <c r="B16" s="26" t="s">
        <v>39</v>
      </c>
      <c r="C16" s="11"/>
      <c r="D16" s="11"/>
      <c r="E16" s="11">
        <v>1</v>
      </c>
      <c r="F16" s="11"/>
      <c r="G16" s="27">
        <v>30</v>
      </c>
      <c r="H16" s="27"/>
      <c r="I16" s="27"/>
      <c r="J16" s="27"/>
      <c r="K16" s="27">
        <v>3</v>
      </c>
      <c r="L16" s="28"/>
      <c r="M16" s="28"/>
      <c r="N16" s="28"/>
      <c r="O16" s="28"/>
      <c r="P16" s="28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2"/>
      <c r="AG16" s="32"/>
      <c r="AH16" s="32"/>
      <c r="AI16" s="32"/>
      <c r="AJ16" s="32"/>
      <c r="AK16" s="11">
        <v>30</v>
      </c>
      <c r="AL16" s="11">
        <f>SUM(K16,P16,U16,Z16,AE16,AJ16)</f>
        <v>3</v>
      </c>
    </row>
    <row r="17" spans="1:38" ht="27.75">
      <c r="A17" s="25" t="s">
        <v>40</v>
      </c>
      <c r="B17" s="26" t="s">
        <v>41</v>
      </c>
      <c r="C17" s="11"/>
      <c r="D17" s="11">
        <v>1</v>
      </c>
      <c r="E17" s="11"/>
      <c r="F17" s="11"/>
      <c r="G17" s="27"/>
      <c r="H17" s="27"/>
      <c r="I17" s="27">
        <v>30</v>
      </c>
      <c r="J17" s="27"/>
      <c r="K17" s="27">
        <v>5</v>
      </c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1"/>
      <c r="AB17" s="31"/>
      <c r="AC17" s="31"/>
      <c r="AD17" s="31"/>
      <c r="AE17" s="31"/>
      <c r="AF17" s="32"/>
      <c r="AG17" s="32"/>
      <c r="AH17" s="32"/>
      <c r="AI17" s="32"/>
      <c r="AJ17" s="32"/>
      <c r="AK17" s="11">
        <f>G17+H17+I17+J17+L17+M17+O17+N17+Q17+R17+S17+T17+V17+W17+X17+Y17+AA17+AB17+AC17+AD17+AF17+AG17+AH17+AI17</f>
        <v>30</v>
      </c>
      <c r="AL17" s="11">
        <f>SUM(K17,P17,U17,Z17,AE17,AJ17)</f>
        <v>5</v>
      </c>
    </row>
    <row r="18" spans="1:38" ht="27.75">
      <c r="A18" s="25" t="s">
        <v>42</v>
      </c>
      <c r="B18" s="26" t="s">
        <v>43</v>
      </c>
      <c r="C18" s="11"/>
      <c r="D18" s="11">
        <v>2</v>
      </c>
      <c r="E18" s="11"/>
      <c r="F18" s="11"/>
      <c r="G18" s="27"/>
      <c r="H18" s="27"/>
      <c r="I18" s="27"/>
      <c r="J18" s="27"/>
      <c r="K18" s="27"/>
      <c r="L18" s="28"/>
      <c r="M18" s="28"/>
      <c r="N18" s="28">
        <v>30</v>
      </c>
      <c r="O18" s="28"/>
      <c r="P18" s="28">
        <v>4</v>
      </c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2"/>
      <c r="AG18" s="32"/>
      <c r="AH18" s="32"/>
      <c r="AI18" s="32"/>
      <c r="AJ18" s="32"/>
      <c r="AK18" s="11">
        <v>30</v>
      </c>
      <c r="AL18" s="11">
        <f>SUM(K18,P18,U18,Z18,AE18,AJ18)</f>
        <v>4</v>
      </c>
    </row>
    <row r="19" spans="1:38" ht="23.25" customHeight="1">
      <c r="A19" s="116" t="s">
        <v>44</v>
      </c>
      <c r="B19" s="117" t="s">
        <v>45</v>
      </c>
      <c r="C19" s="11"/>
      <c r="D19" s="11">
        <v>3</v>
      </c>
      <c r="E19" s="11"/>
      <c r="F19" s="11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9">
        <v>30</v>
      </c>
      <c r="R19" s="29"/>
      <c r="S19" s="29"/>
      <c r="T19" s="29"/>
      <c r="U19" s="29">
        <v>4</v>
      </c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2"/>
      <c r="AG19" s="32"/>
      <c r="AH19" s="32"/>
      <c r="AI19" s="32"/>
      <c r="AJ19" s="32"/>
      <c r="AK19" s="118">
        <v>60</v>
      </c>
      <c r="AL19" s="118">
        <f>U19+U20</f>
        <v>8</v>
      </c>
    </row>
    <row r="20" spans="1:38" ht="25.5" customHeight="1">
      <c r="A20" s="116"/>
      <c r="B20" s="117"/>
      <c r="C20" s="11"/>
      <c r="D20" s="11"/>
      <c r="E20" s="11">
        <v>3</v>
      </c>
      <c r="F20" s="11"/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9"/>
      <c r="R20" s="29"/>
      <c r="S20" s="29">
        <v>30</v>
      </c>
      <c r="T20" s="29"/>
      <c r="U20" s="29">
        <v>4</v>
      </c>
      <c r="V20" s="30"/>
      <c r="W20" s="30"/>
      <c r="X20" s="30"/>
      <c r="Y20" s="30"/>
      <c r="Z20" s="30"/>
      <c r="AA20" s="31"/>
      <c r="AB20" s="31"/>
      <c r="AC20" s="31"/>
      <c r="AD20" s="31"/>
      <c r="AE20" s="31"/>
      <c r="AF20" s="32"/>
      <c r="AG20" s="32"/>
      <c r="AH20" s="32"/>
      <c r="AI20" s="32"/>
      <c r="AJ20" s="32"/>
      <c r="AK20" s="118"/>
      <c r="AL20" s="118"/>
    </row>
    <row r="21" spans="1:38" ht="24.75" customHeight="1">
      <c r="A21" s="116" t="s">
        <v>46</v>
      </c>
      <c r="B21" s="117" t="s">
        <v>47</v>
      </c>
      <c r="C21" s="11"/>
      <c r="D21" s="11">
        <v>4</v>
      </c>
      <c r="E21" s="11"/>
      <c r="F21" s="11"/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9"/>
      <c r="R21" s="29"/>
      <c r="S21" s="29"/>
      <c r="T21" s="29"/>
      <c r="U21" s="29"/>
      <c r="V21" s="30">
        <v>30</v>
      </c>
      <c r="W21" s="30"/>
      <c r="X21" s="30"/>
      <c r="Y21" s="30"/>
      <c r="Z21" s="30">
        <v>3</v>
      </c>
      <c r="AA21" s="31"/>
      <c r="AB21" s="31"/>
      <c r="AC21" s="31"/>
      <c r="AD21" s="31"/>
      <c r="AE21" s="31"/>
      <c r="AF21" s="32"/>
      <c r="AG21" s="32"/>
      <c r="AH21" s="32"/>
      <c r="AI21" s="32"/>
      <c r="AJ21" s="32"/>
      <c r="AK21" s="118">
        <v>60</v>
      </c>
      <c r="AL21" s="118">
        <f>Z21+Z22</f>
        <v>7</v>
      </c>
    </row>
    <row r="22" spans="1:38" ht="24.75" customHeight="1">
      <c r="A22" s="116"/>
      <c r="B22" s="117"/>
      <c r="C22" s="11"/>
      <c r="D22" s="11"/>
      <c r="E22" s="11">
        <v>4</v>
      </c>
      <c r="F22" s="11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9"/>
      <c r="R22" s="29"/>
      <c r="S22" s="29"/>
      <c r="T22" s="29"/>
      <c r="U22" s="29"/>
      <c r="V22" s="30"/>
      <c r="W22" s="30"/>
      <c r="X22" s="30">
        <v>30</v>
      </c>
      <c r="Y22" s="30"/>
      <c r="Z22" s="30">
        <v>4</v>
      </c>
      <c r="AA22" s="31"/>
      <c r="AB22" s="31"/>
      <c r="AC22" s="31"/>
      <c r="AD22" s="31"/>
      <c r="AE22" s="31"/>
      <c r="AF22" s="32"/>
      <c r="AG22" s="32"/>
      <c r="AH22" s="32"/>
      <c r="AI22" s="32"/>
      <c r="AJ22" s="32"/>
      <c r="AK22" s="118"/>
      <c r="AL22" s="118"/>
    </row>
    <row r="23" spans="1:38" ht="27.75">
      <c r="A23" s="25" t="s">
        <v>48</v>
      </c>
      <c r="B23" s="26" t="s">
        <v>124</v>
      </c>
      <c r="C23" s="11"/>
      <c r="D23" s="11">
        <v>2</v>
      </c>
      <c r="E23" s="11">
        <v>1</v>
      </c>
      <c r="F23" s="11"/>
      <c r="G23" s="27">
        <v>30</v>
      </c>
      <c r="H23" s="27"/>
      <c r="I23" s="27"/>
      <c r="J23" s="27"/>
      <c r="K23" s="27">
        <v>4</v>
      </c>
      <c r="L23" s="28">
        <v>30</v>
      </c>
      <c r="M23" s="28"/>
      <c r="N23" s="28"/>
      <c r="O23" s="28"/>
      <c r="P23" s="28">
        <v>4</v>
      </c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2"/>
      <c r="AG23" s="32"/>
      <c r="AH23" s="32"/>
      <c r="AI23" s="32"/>
      <c r="AJ23" s="32"/>
      <c r="AK23" s="11">
        <f>G23+H23+I23+J23+L23+M23+O23+N23+Q23+R23+S23+T23+V23+W23+X23+Y23+AA23+AB23+AC23+AD23+AF23+AG23+AH23+AI23</f>
        <v>60</v>
      </c>
      <c r="AL23" s="11">
        <f>SUM(K23,P23,U23,Z23,AE23,AJ23)</f>
        <v>8</v>
      </c>
    </row>
    <row r="24" spans="1:38" ht="13.5">
      <c r="A24" s="25" t="s">
        <v>49</v>
      </c>
      <c r="B24" s="26" t="s">
        <v>50</v>
      </c>
      <c r="C24" s="11"/>
      <c r="D24" s="11">
        <v>3</v>
      </c>
      <c r="E24" s="11">
        <v>2</v>
      </c>
      <c r="F24" s="11"/>
      <c r="G24" s="27"/>
      <c r="H24" s="27"/>
      <c r="I24" s="27"/>
      <c r="J24" s="27"/>
      <c r="K24" s="27"/>
      <c r="L24" s="28">
        <v>30</v>
      </c>
      <c r="M24" s="28"/>
      <c r="N24" s="28"/>
      <c r="O24" s="28"/>
      <c r="P24" s="28">
        <v>2</v>
      </c>
      <c r="Q24" s="29">
        <v>30</v>
      </c>
      <c r="R24" s="29"/>
      <c r="S24" s="29"/>
      <c r="T24" s="29"/>
      <c r="U24" s="29">
        <v>3</v>
      </c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2"/>
      <c r="AG24" s="32"/>
      <c r="AH24" s="32"/>
      <c r="AI24" s="32"/>
      <c r="AJ24" s="32"/>
      <c r="AK24" s="11">
        <f>G24+H24+I24+J24+L24+M24+O24+N24+Q24+R24+S24+T24+V24+W24+X24+Y24+AA24+AB24+AC24+AD24+AF24+AG24+AH24+AI24</f>
        <v>60</v>
      </c>
      <c r="AL24" s="11">
        <f>SUM(K24,P24,U24,Z24,AE24,AJ24)</f>
        <v>5</v>
      </c>
    </row>
    <row r="25" spans="1:38" ht="27.75">
      <c r="A25" s="25" t="s">
        <v>51</v>
      </c>
      <c r="B25" s="26" t="s">
        <v>52</v>
      </c>
      <c r="C25" s="11"/>
      <c r="D25" s="11">
        <v>5</v>
      </c>
      <c r="E25" s="11"/>
      <c r="F25" s="11"/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1">
        <v>30</v>
      </c>
      <c r="AB25" s="31"/>
      <c r="AC25" s="31"/>
      <c r="AD25" s="31"/>
      <c r="AE25" s="31">
        <v>2</v>
      </c>
      <c r="AF25" s="32"/>
      <c r="AG25" s="32"/>
      <c r="AH25" s="32"/>
      <c r="AI25" s="32"/>
      <c r="AJ25" s="32"/>
      <c r="AK25" s="11">
        <f>G25+H25+I25+J25+L25+M25+O25+N25+Q25+R25+S25+T25+V25+W25+X25+Y25+AA25+AB25+AC25+AD25+AF25+AG25+AH25+AI25</f>
        <v>30</v>
      </c>
      <c r="AL25" s="11">
        <f>K25+P25+U25+Z25+AE25+AJ25</f>
        <v>2</v>
      </c>
    </row>
    <row r="26" spans="1:38" ht="42">
      <c r="A26" s="25" t="s">
        <v>53</v>
      </c>
      <c r="B26" s="35" t="s">
        <v>54</v>
      </c>
      <c r="C26" s="11"/>
      <c r="D26" s="11">
        <v>2</v>
      </c>
      <c r="E26" s="96">
        <v>1</v>
      </c>
      <c r="F26" s="11"/>
      <c r="G26" s="27">
        <v>30</v>
      </c>
      <c r="H26" s="27"/>
      <c r="I26" s="27"/>
      <c r="J26" s="27"/>
      <c r="K26" s="27">
        <v>3</v>
      </c>
      <c r="L26" s="28">
        <v>30</v>
      </c>
      <c r="M26" s="28"/>
      <c r="N26" s="28"/>
      <c r="O26" s="28"/>
      <c r="P26" s="28">
        <v>3</v>
      </c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2"/>
      <c r="AG26" s="32"/>
      <c r="AH26" s="32"/>
      <c r="AI26" s="32"/>
      <c r="AJ26" s="32"/>
      <c r="AK26" s="11">
        <f>G26+H26+I26+J26+L26+M26+O26+N26+Q26+R26+S26+T26+V26+W26+X26+Y26+AA26+AB26+AC26+AD26+AF26+AG26+AH26+AI26</f>
        <v>60</v>
      </c>
      <c r="AL26" s="11">
        <f>K26+P26+U26+Z26+AE26+AJ26</f>
        <v>6</v>
      </c>
    </row>
    <row r="27" spans="1:38" ht="13.5">
      <c r="A27" s="25" t="s">
        <v>55</v>
      </c>
      <c r="B27" s="36" t="s">
        <v>56</v>
      </c>
      <c r="C27" s="11"/>
      <c r="D27" s="11"/>
      <c r="E27" s="11"/>
      <c r="F27" s="11">
        <v>5.6</v>
      </c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1"/>
      <c r="AB27" s="31"/>
      <c r="AC27" s="31"/>
      <c r="AD27" s="31">
        <v>30</v>
      </c>
      <c r="AE27" s="31">
        <v>3</v>
      </c>
      <c r="AF27" s="32"/>
      <c r="AG27" s="32"/>
      <c r="AH27" s="32"/>
      <c r="AI27" s="32">
        <v>30</v>
      </c>
      <c r="AJ27" s="32">
        <v>7</v>
      </c>
      <c r="AK27" s="11">
        <f>G27+H27+I27+J27+L27+M27+O27+N27+Q27+R27+S27+T27+V27+W27+X27+Y27+AA27+AB27+AC27+AD27+AF27+AG27+AH27+AI27</f>
        <v>60</v>
      </c>
      <c r="AL27" s="11">
        <f>K27+P27+U27+Z27+AE27+AJ27</f>
        <v>10</v>
      </c>
    </row>
    <row r="28" spans="1:38" ht="13.5">
      <c r="A28" s="25" t="s">
        <v>57</v>
      </c>
      <c r="B28" s="37" t="s">
        <v>58</v>
      </c>
      <c r="C28" s="11"/>
      <c r="D28" s="11"/>
      <c r="E28" s="11">
        <v>5</v>
      </c>
      <c r="F28" s="11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1">
        <v>30</v>
      </c>
      <c r="AB28" s="31"/>
      <c r="AC28" s="31"/>
      <c r="AD28" s="31"/>
      <c r="AE28" s="31">
        <v>2</v>
      </c>
      <c r="AF28" s="32"/>
      <c r="AG28" s="32"/>
      <c r="AH28" s="32"/>
      <c r="AI28" s="32"/>
      <c r="AJ28" s="32"/>
      <c r="AK28" s="11">
        <v>30</v>
      </c>
      <c r="AL28" s="11">
        <v>2</v>
      </c>
    </row>
    <row r="29" spans="1:38" ht="13.5">
      <c r="A29" s="25" t="s">
        <v>59</v>
      </c>
      <c r="B29" s="37" t="s">
        <v>60</v>
      </c>
      <c r="C29" s="11"/>
      <c r="D29" s="11"/>
      <c r="E29" s="11"/>
      <c r="F29" s="11">
        <v>3</v>
      </c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9"/>
      <c r="R29" s="29"/>
      <c r="S29" s="29">
        <v>30</v>
      </c>
      <c r="T29" s="29"/>
      <c r="U29" s="29"/>
      <c r="V29" s="30"/>
      <c r="W29" s="30"/>
      <c r="X29" s="30"/>
      <c r="Y29" s="30"/>
      <c r="Z29" s="30"/>
      <c r="AA29" s="31"/>
      <c r="AB29" s="31"/>
      <c r="AC29" s="31"/>
      <c r="AD29" s="31"/>
      <c r="AE29" s="31"/>
      <c r="AF29" s="32"/>
      <c r="AG29" s="32"/>
      <c r="AH29" s="32"/>
      <c r="AI29" s="32"/>
      <c r="AJ29" s="32"/>
      <c r="AK29" s="34">
        <f>G29+H29+I29+J29+L29+M29+O29+N29+Q29+R29+S29+T29+V29+W29+X29+Y29+AA29+AB29+AC29+AD29+AF29+AG29+AH29+AI29</f>
        <v>30</v>
      </c>
      <c r="AL29" s="11">
        <f>K29+P29+U29+Z29+AE29+AJ29</f>
        <v>0</v>
      </c>
    </row>
    <row r="30" spans="1:38" ht="15" customHeight="1">
      <c r="A30" s="111" t="s">
        <v>61</v>
      </c>
      <c r="B30" s="111"/>
      <c r="C30" s="11"/>
      <c r="D30" s="11"/>
      <c r="E30" s="11"/>
      <c r="F30" s="11"/>
      <c r="G30" s="15">
        <f>SUM(G11:G29)</f>
        <v>120</v>
      </c>
      <c r="H30" s="15">
        <f>SUM(H11:H29)</f>
        <v>0</v>
      </c>
      <c r="I30" s="15">
        <f>SUM(I11,I13:I29)</f>
        <v>180</v>
      </c>
      <c r="J30" s="15">
        <f>SUM(J11:J29)</f>
        <v>0</v>
      </c>
      <c r="K30" s="15">
        <f>SUM(K11,K13:K29)</f>
        <v>30</v>
      </c>
      <c r="L30" s="12">
        <f>SUM(L11:L29)</f>
        <v>150</v>
      </c>
      <c r="M30" s="12">
        <f>SUM(M11:M29)</f>
        <v>0</v>
      </c>
      <c r="N30" s="12">
        <f>SUM(N11,N13:N29)</f>
        <v>180</v>
      </c>
      <c r="O30" s="12">
        <f>SUM(O11:O29)</f>
        <v>0</v>
      </c>
      <c r="P30" s="12">
        <f>SUM(P11,P13:P29)</f>
        <v>30</v>
      </c>
      <c r="Q30" s="39">
        <f>SUM(Q11:Q29)</f>
        <v>60</v>
      </c>
      <c r="R30" s="39">
        <f>SUM(R11:R29)</f>
        <v>0</v>
      </c>
      <c r="S30" s="39">
        <f>SUM(S12:S29)</f>
        <v>150</v>
      </c>
      <c r="T30" s="39">
        <f>SUM(T11:T29)</f>
        <v>0</v>
      </c>
      <c r="U30" s="39">
        <f>SUM(U12:U29)</f>
        <v>21</v>
      </c>
      <c r="V30" s="13">
        <f>SUM(V11:V29)</f>
        <v>30</v>
      </c>
      <c r="W30" s="13">
        <f>SUM(W11:W29)</f>
        <v>0</v>
      </c>
      <c r="X30" s="13">
        <f>SUM(X12:X29)</f>
        <v>180</v>
      </c>
      <c r="Y30" s="13">
        <f>SUM(Y11:Y29)</f>
        <v>0</v>
      </c>
      <c r="Z30" s="13">
        <f>SUM(Z12:Z29)</f>
        <v>17</v>
      </c>
      <c r="AA30" s="17">
        <f>SUM(AA11:AA29)</f>
        <v>60</v>
      </c>
      <c r="AB30" s="17">
        <f>SUM(AB11:AB29)</f>
        <v>0</v>
      </c>
      <c r="AC30" s="17">
        <f>SUM(AC12:AC29)</f>
        <v>150</v>
      </c>
      <c r="AD30" s="17">
        <f>SUM(AD11:AD29)</f>
        <v>30</v>
      </c>
      <c r="AE30" s="17">
        <f>SUM(AE12:AE29)</f>
        <v>17</v>
      </c>
      <c r="AF30" s="14">
        <f>SUM(AF11:AF29)</f>
        <v>0</v>
      </c>
      <c r="AG30" s="14">
        <f>SUM(AG11:AG29)</f>
        <v>0</v>
      </c>
      <c r="AH30" s="14">
        <f>SUM(AH12:AH29)</f>
        <v>150</v>
      </c>
      <c r="AI30" s="14">
        <f>SUM(AI11:AI29)</f>
        <v>30</v>
      </c>
      <c r="AJ30" s="14">
        <f>SUM(AJ12:AJ29)</f>
        <v>19</v>
      </c>
      <c r="AK30" s="40">
        <f>SUM(AK11,AK13:AK29)</f>
        <v>1470</v>
      </c>
      <c r="AL30" s="40">
        <f>SUM(AL13:AL29)+AL11</f>
        <v>134</v>
      </c>
    </row>
    <row r="31" spans="1:38" ht="15" customHeight="1">
      <c r="A31" s="111" t="s">
        <v>62</v>
      </c>
      <c r="B31" s="111"/>
      <c r="C31" s="11"/>
      <c r="D31" s="11"/>
      <c r="E31" s="11"/>
      <c r="F31" s="11"/>
      <c r="G31" s="15">
        <f>SUM(G12:G29)</f>
        <v>120</v>
      </c>
      <c r="H31" s="15">
        <f>SUM(H12:H30)</f>
        <v>0</v>
      </c>
      <c r="I31" s="15">
        <f>SUM(I12:I29)</f>
        <v>270</v>
      </c>
      <c r="J31" s="15">
        <f>SUM(J12:J30)</f>
        <v>0</v>
      </c>
      <c r="K31" s="15">
        <f>SUM(K12:K29)</f>
        <v>30</v>
      </c>
      <c r="L31" s="12">
        <f>SUM(L12:L29)</f>
        <v>150</v>
      </c>
      <c r="M31" s="12">
        <f>SUM(M12:M30)</f>
        <v>0</v>
      </c>
      <c r="N31" s="12">
        <f>SUM(N12:N29)</f>
        <v>240</v>
      </c>
      <c r="O31" s="12">
        <f>SUM(O12:O30)</f>
        <v>0</v>
      </c>
      <c r="P31" s="12">
        <f>SUM(P12:P29)</f>
        <v>30</v>
      </c>
      <c r="Q31" s="39">
        <f>SUM(Q12:Q29)</f>
        <v>60</v>
      </c>
      <c r="R31" s="39">
        <f>SUM(R12:R30)</f>
        <v>0</v>
      </c>
      <c r="S31" s="39">
        <f>SUM(S12:S29)</f>
        <v>150</v>
      </c>
      <c r="T31" s="39">
        <f>SUM(T12:T30)</f>
        <v>0</v>
      </c>
      <c r="U31" s="39">
        <f>SUM(U12:U29)</f>
        <v>21</v>
      </c>
      <c r="V31" s="13">
        <f>SUM(V11:V29)</f>
        <v>30</v>
      </c>
      <c r="W31" s="13">
        <f>SUM(W12:W30)</f>
        <v>0</v>
      </c>
      <c r="X31" s="13">
        <f>SUM(X12:X29)</f>
        <v>180</v>
      </c>
      <c r="Y31" s="13">
        <f>SUM(Y12:Y30)</f>
        <v>0</v>
      </c>
      <c r="Z31" s="13">
        <f>SUM(Z12:Z29)</f>
        <v>17</v>
      </c>
      <c r="AA31" s="17">
        <f>SUM(AA11:AA29)</f>
        <v>60</v>
      </c>
      <c r="AB31" s="17">
        <f>SUM(AB12:AB30)</f>
        <v>0</v>
      </c>
      <c r="AC31" s="17">
        <f>SUM(AC12:AC29)</f>
        <v>150</v>
      </c>
      <c r="AD31" s="17">
        <f>SUM(AD11:AD29)</f>
        <v>30</v>
      </c>
      <c r="AE31" s="17">
        <f>SUM(AE12:AE29)</f>
        <v>17</v>
      </c>
      <c r="AF31" s="14">
        <f>SUM(AF12:AF30)</f>
        <v>0</v>
      </c>
      <c r="AG31" s="14">
        <f>SUM(AG12:AG30)</f>
        <v>0</v>
      </c>
      <c r="AH31" s="14">
        <f>SUM(AH12:AH29)</f>
        <v>150</v>
      </c>
      <c r="AI31" s="14">
        <f>SUM(AI11:AI29)</f>
        <v>30</v>
      </c>
      <c r="AJ31" s="14">
        <f>SUM(AJ12:AJ29)</f>
        <v>19</v>
      </c>
      <c r="AK31" s="40">
        <f>SUM(AK12:AK29)</f>
        <v>1620</v>
      </c>
      <c r="AL31" s="40">
        <f>SUM(AL12:AL29)</f>
        <v>134</v>
      </c>
    </row>
    <row r="32" spans="1:38" s="41" customFormat="1" ht="13.5">
      <c r="A32" s="112" t="s">
        <v>63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</row>
    <row r="33" spans="1:38" s="41" customFormat="1" ht="13.5">
      <c r="A33" s="42" t="s">
        <v>64</v>
      </c>
      <c r="B33" s="43" t="s">
        <v>65</v>
      </c>
      <c r="C33" s="44"/>
      <c r="D33" s="44">
        <v>3</v>
      </c>
      <c r="E33" s="44"/>
      <c r="F33" s="44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7">
        <v>30</v>
      </c>
      <c r="R33" s="47"/>
      <c r="S33" s="47"/>
      <c r="T33" s="47"/>
      <c r="U33" s="47">
        <v>2</v>
      </c>
      <c r="V33" s="48"/>
      <c r="W33" s="48"/>
      <c r="X33" s="48"/>
      <c r="Y33" s="48"/>
      <c r="Z33" s="48"/>
      <c r="AA33" s="49"/>
      <c r="AB33" s="49"/>
      <c r="AC33" s="49"/>
      <c r="AD33" s="49"/>
      <c r="AE33" s="49"/>
      <c r="AF33" s="50"/>
      <c r="AG33" s="50"/>
      <c r="AH33" s="50"/>
      <c r="AI33" s="50"/>
      <c r="AJ33" s="50"/>
      <c r="AK33" s="44">
        <f>SUM(G33:J33,L33:O33,Q33:T33,V33:Y33,AA33:AD33,AF33:AI33)</f>
        <v>30</v>
      </c>
      <c r="AL33" s="44">
        <f>SUM(K33,P33,U33,Z33,AE33,AJ33)</f>
        <v>2</v>
      </c>
    </row>
    <row r="34" spans="1:38" s="41" customFormat="1" ht="63" customHeight="1">
      <c r="A34" s="51" t="s">
        <v>66</v>
      </c>
      <c r="B34" s="43" t="s">
        <v>67</v>
      </c>
      <c r="C34" s="44"/>
      <c r="D34" s="44">
        <v>5</v>
      </c>
      <c r="E34" s="97">
        <v>4.5</v>
      </c>
      <c r="F34" s="44"/>
      <c r="G34" s="45"/>
      <c r="H34" s="45"/>
      <c r="I34" s="45"/>
      <c r="J34" s="45"/>
      <c r="K34" s="45"/>
      <c r="L34" s="46"/>
      <c r="M34" s="46"/>
      <c r="N34" s="46"/>
      <c r="O34" s="46"/>
      <c r="P34" s="46"/>
      <c r="Q34" s="47"/>
      <c r="R34" s="47"/>
      <c r="S34" s="47"/>
      <c r="T34" s="47"/>
      <c r="U34" s="47"/>
      <c r="V34" s="48"/>
      <c r="W34" s="48"/>
      <c r="X34" s="48">
        <v>30</v>
      </c>
      <c r="Y34" s="48"/>
      <c r="Z34" s="48">
        <v>3</v>
      </c>
      <c r="AA34" s="49"/>
      <c r="AB34" s="49"/>
      <c r="AC34" s="49">
        <v>60</v>
      </c>
      <c r="AD34" s="49"/>
      <c r="AE34" s="49">
        <v>3</v>
      </c>
      <c r="AF34" s="50"/>
      <c r="AG34" s="50"/>
      <c r="AH34" s="50"/>
      <c r="AI34" s="50"/>
      <c r="AJ34" s="50"/>
      <c r="AK34" s="44">
        <f>SUM(G34:J34,L34:O34,Q34:T34,V34:Y34,AA34:AD34,AF34:AI34)</f>
        <v>90</v>
      </c>
      <c r="AL34" s="44">
        <f>SUM(K34,P34,U34,Z34,AE34,AJ34)</f>
        <v>6</v>
      </c>
    </row>
    <row r="35" spans="1:38" s="41" customFormat="1" ht="13.5">
      <c r="A35" s="42" t="s">
        <v>68</v>
      </c>
      <c r="B35" s="52" t="s">
        <v>69</v>
      </c>
      <c r="C35" s="53"/>
      <c r="D35" s="54">
        <v>5</v>
      </c>
      <c r="E35" s="97" t="s">
        <v>128</v>
      </c>
      <c r="F35" s="54"/>
      <c r="G35" s="55"/>
      <c r="H35" s="55"/>
      <c r="I35" s="55"/>
      <c r="J35" s="55"/>
      <c r="K35" s="55"/>
      <c r="L35" s="56"/>
      <c r="M35" s="56"/>
      <c r="N35" s="56"/>
      <c r="O35" s="56"/>
      <c r="P35" s="56"/>
      <c r="Q35" s="57"/>
      <c r="R35" s="57"/>
      <c r="S35" s="57">
        <v>30</v>
      </c>
      <c r="T35" s="57"/>
      <c r="U35" s="57">
        <v>5</v>
      </c>
      <c r="V35" s="58"/>
      <c r="W35" s="58"/>
      <c r="X35" s="58">
        <v>30</v>
      </c>
      <c r="Y35" s="58"/>
      <c r="Z35" s="58">
        <v>5</v>
      </c>
      <c r="AA35" s="59"/>
      <c r="AB35" s="59"/>
      <c r="AC35" s="59">
        <v>30</v>
      </c>
      <c r="AD35" s="59"/>
      <c r="AE35" s="59">
        <v>3</v>
      </c>
      <c r="AF35" s="60"/>
      <c r="AG35" s="60"/>
      <c r="AH35" s="60"/>
      <c r="AI35" s="60"/>
      <c r="AJ35" s="60"/>
      <c r="AK35" s="44">
        <f>SUM(G35:J35,L35:O35,Q35:T35,V35:Y35,AA35:AD35,AF35:AI35)</f>
        <v>90</v>
      </c>
      <c r="AL35" s="44">
        <f>SUM(K35,P35,U35,Z35,AE35,AJ35)</f>
        <v>13</v>
      </c>
    </row>
    <row r="36" spans="1:38" s="41" customFormat="1" ht="13.5">
      <c r="A36" s="51" t="s">
        <v>70</v>
      </c>
      <c r="B36" s="43" t="s">
        <v>71</v>
      </c>
      <c r="C36" s="44"/>
      <c r="D36" s="44">
        <v>6</v>
      </c>
      <c r="E36" s="97">
        <v>5.6</v>
      </c>
      <c r="F36" s="44"/>
      <c r="G36" s="45"/>
      <c r="H36" s="45"/>
      <c r="I36" s="45"/>
      <c r="J36" s="45"/>
      <c r="K36" s="45"/>
      <c r="L36" s="46"/>
      <c r="M36" s="46"/>
      <c r="N36" s="46"/>
      <c r="O36" s="46"/>
      <c r="P36" s="46"/>
      <c r="Q36" s="47"/>
      <c r="R36" s="47"/>
      <c r="S36" s="47"/>
      <c r="T36" s="47"/>
      <c r="U36" s="47"/>
      <c r="V36" s="48"/>
      <c r="W36" s="48"/>
      <c r="X36" s="48"/>
      <c r="Y36" s="48"/>
      <c r="Z36" s="48"/>
      <c r="AA36" s="49"/>
      <c r="AB36" s="49"/>
      <c r="AC36" s="49">
        <v>30</v>
      </c>
      <c r="AD36" s="49"/>
      <c r="AE36" s="49">
        <v>1</v>
      </c>
      <c r="AF36" s="50"/>
      <c r="AG36" s="50"/>
      <c r="AH36" s="50">
        <v>30</v>
      </c>
      <c r="AI36" s="50"/>
      <c r="AJ36" s="50">
        <v>2</v>
      </c>
      <c r="AK36" s="44">
        <f>SUM(G36:J36,L36:O36,Q36:T36,V36:Y36,AA36:AD36,AF36:AI36)</f>
        <v>60</v>
      </c>
      <c r="AL36" s="44">
        <f>SUM(K36,P36,U36,Z36,AE36,AJ36)</f>
        <v>3</v>
      </c>
    </row>
    <row r="37" spans="1:38" s="41" customFormat="1" ht="13.5">
      <c r="A37" s="42" t="s">
        <v>72</v>
      </c>
      <c r="B37" s="43" t="s">
        <v>73</v>
      </c>
      <c r="C37" s="44"/>
      <c r="D37" s="44"/>
      <c r="E37" s="44">
        <v>6</v>
      </c>
      <c r="F37" s="44"/>
      <c r="G37" s="45"/>
      <c r="H37" s="45"/>
      <c r="I37" s="45"/>
      <c r="J37" s="45"/>
      <c r="K37" s="45"/>
      <c r="L37" s="46"/>
      <c r="M37" s="46"/>
      <c r="N37" s="46"/>
      <c r="O37" s="46"/>
      <c r="P37" s="46"/>
      <c r="Q37" s="47"/>
      <c r="R37" s="47"/>
      <c r="S37" s="47"/>
      <c r="T37" s="47"/>
      <c r="U37" s="47"/>
      <c r="V37" s="48"/>
      <c r="W37" s="48"/>
      <c r="X37" s="48"/>
      <c r="Y37" s="48"/>
      <c r="Z37" s="48"/>
      <c r="AA37" s="49"/>
      <c r="AB37" s="49"/>
      <c r="AC37" s="49"/>
      <c r="AD37" s="49"/>
      <c r="AE37" s="49"/>
      <c r="AF37" s="50"/>
      <c r="AG37" s="50"/>
      <c r="AH37" s="50">
        <v>30</v>
      </c>
      <c r="AI37" s="50"/>
      <c r="AJ37" s="50">
        <v>4</v>
      </c>
      <c r="AK37" s="44">
        <v>30</v>
      </c>
      <c r="AL37" s="44">
        <v>4</v>
      </c>
    </row>
    <row r="38" spans="1:38" s="41" customFormat="1" ht="13.5">
      <c r="A38" s="42" t="s">
        <v>74</v>
      </c>
      <c r="B38" s="43" t="s">
        <v>75</v>
      </c>
      <c r="C38" s="44"/>
      <c r="D38" s="44"/>
      <c r="E38" s="44">
        <v>4</v>
      </c>
      <c r="F38" s="44"/>
      <c r="G38" s="45"/>
      <c r="H38" s="45"/>
      <c r="I38" s="45"/>
      <c r="J38" s="45"/>
      <c r="K38" s="45"/>
      <c r="L38" s="46"/>
      <c r="M38" s="46"/>
      <c r="N38" s="46"/>
      <c r="O38" s="46"/>
      <c r="P38" s="46"/>
      <c r="Q38" s="47"/>
      <c r="R38" s="47"/>
      <c r="S38" s="47"/>
      <c r="T38" s="47"/>
      <c r="U38" s="47"/>
      <c r="V38" s="48"/>
      <c r="W38" s="48"/>
      <c r="X38" s="48">
        <v>30</v>
      </c>
      <c r="Y38" s="48"/>
      <c r="Z38" s="48">
        <v>3</v>
      </c>
      <c r="AA38" s="49"/>
      <c r="AB38" s="49"/>
      <c r="AC38" s="49"/>
      <c r="AD38" s="49"/>
      <c r="AE38" s="49"/>
      <c r="AF38" s="50"/>
      <c r="AG38" s="50"/>
      <c r="AH38" s="50"/>
      <c r="AI38" s="50"/>
      <c r="AJ38" s="50"/>
      <c r="AK38" s="44">
        <f>SUM(G38:J38,L38:O38,Q38:T38,V38:Y38,AA38:AD38,AF38:AI38)</f>
        <v>30</v>
      </c>
      <c r="AL38" s="44">
        <f>SUM(K38,P38,U38,Z38,AE38,AJ38)</f>
        <v>3</v>
      </c>
    </row>
    <row r="39" spans="1:38" s="41" customFormat="1" ht="13.5">
      <c r="A39" s="51" t="s">
        <v>76</v>
      </c>
      <c r="B39" s="43" t="s">
        <v>77</v>
      </c>
      <c r="C39" s="44"/>
      <c r="D39" s="44"/>
      <c r="E39" s="44">
        <v>5</v>
      </c>
      <c r="F39" s="44"/>
      <c r="G39" s="45"/>
      <c r="H39" s="45"/>
      <c r="I39" s="45"/>
      <c r="J39" s="45"/>
      <c r="K39" s="45"/>
      <c r="L39" s="46"/>
      <c r="M39" s="46"/>
      <c r="N39" s="46"/>
      <c r="O39" s="46"/>
      <c r="P39" s="46"/>
      <c r="Q39" s="47"/>
      <c r="R39" s="47"/>
      <c r="S39" s="47"/>
      <c r="T39" s="47"/>
      <c r="U39" s="47"/>
      <c r="V39" s="48"/>
      <c r="W39" s="48"/>
      <c r="X39" s="48"/>
      <c r="Y39" s="48"/>
      <c r="Z39" s="48"/>
      <c r="AA39" s="49"/>
      <c r="AB39" s="49"/>
      <c r="AC39" s="49">
        <v>30</v>
      </c>
      <c r="AD39" s="49"/>
      <c r="AE39" s="49">
        <v>2</v>
      </c>
      <c r="AF39" s="50"/>
      <c r="AG39" s="50"/>
      <c r="AH39" s="50"/>
      <c r="AI39" s="50"/>
      <c r="AJ39" s="50"/>
      <c r="AK39" s="44">
        <f>SUM(G39:J39,L39:O39,Q39:T39,V39:Y39,AA39:AD39,AF39:AI39)</f>
        <v>30</v>
      </c>
      <c r="AL39" s="44">
        <f>SUM(K39,P39,U39,Z39,AE39,AJ39)</f>
        <v>2</v>
      </c>
    </row>
    <row r="40" spans="1:38" s="41" customFormat="1" ht="27.75">
      <c r="A40" s="42" t="s">
        <v>78</v>
      </c>
      <c r="B40" s="43" t="s">
        <v>79</v>
      </c>
      <c r="C40" s="44"/>
      <c r="D40" s="44"/>
      <c r="E40" s="44"/>
      <c r="F40" s="44">
        <v>5.6</v>
      </c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7"/>
      <c r="R40" s="47"/>
      <c r="S40" s="47"/>
      <c r="T40" s="47"/>
      <c r="U40" s="47"/>
      <c r="V40" s="48"/>
      <c r="W40" s="48"/>
      <c r="X40" s="48"/>
      <c r="Y40" s="48"/>
      <c r="Z40" s="48"/>
      <c r="AA40" s="49"/>
      <c r="AB40" s="49"/>
      <c r="AC40" s="49"/>
      <c r="AD40" s="49"/>
      <c r="AE40" s="49">
        <v>2</v>
      </c>
      <c r="AF40" s="50"/>
      <c r="AG40" s="50"/>
      <c r="AH40" s="50"/>
      <c r="AI40" s="50"/>
      <c r="AJ40" s="50">
        <v>3</v>
      </c>
      <c r="AK40" s="44">
        <f>SUM(G40:J40,L40:O40,Q40:T40,V40:Y40,AA40:AD40,AF40:AI40)</f>
        <v>0</v>
      </c>
      <c r="AL40" s="44">
        <f>SUM(K40,P40,U40,Z40,AE40,AJ40)</f>
        <v>5</v>
      </c>
    </row>
    <row r="41" spans="1:38" s="41" customFormat="1" ht="13.5">
      <c r="A41" s="113" t="s">
        <v>80</v>
      </c>
      <c r="B41" s="113"/>
      <c r="C41" s="61"/>
      <c r="D41" s="44"/>
      <c r="E41" s="44"/>
      <c r="F41" s="44"/>
      <c r="G41" s="62">
        <f aca="true" t="shared" si="0" ref="G41:AD41">SUM(G33:G39)</f>
        <v>0</v>
      </c>
      <c r="H41" s="62">
        <f t="shared" si="0"/>
        <v>0</v>
      </c>
      <c r="I41" s="62">
        <f t="shared" si="0"/>
        <v>0</v>
      </c>
      <c r="J41" s="62">
        <f t="shared" si="0"/>
        <v>0</v>
      </c>
      <c r="K41" s="62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>
        <f t="shared" si="0"/>
        <v>0</v>
      </c>
      <c r="P41" s="63">
        <f t="shared" si="0"/>
        <v>0</v>
      </c>
      <c r="Q41" s="64">
        <f t="shared" si="0"/>
        <v>30</v>
      </c>
      <c r="R41" s="64">
        <f t="shared" si="0"/>
        <v>0</v>
      </c>
      <c r="S41" s="64">
        <f t="shared" si="0"/>
        <v>30</v>
      </c>
      <c r="T41" s="64">
        <f t="shared" si="0"/>
        <v>0</v>
      </c>
      <c r="U41" s="64">
        <f t="shared" si="0"/>
        <v>7</v>
      </c>
      <c r="V41" s="65">
        <f t="shared" si="0"/>
        <v>0</v>
      </c>
      <c r="W41" s="65">
        <f t="shared" si="0"/>
        <v>0</v>
      </c>
      <c r="X41" s="65">
        <f t="shared" si="0"/>
        <v>90</v>
      </c>
      <c r="Y41" s="65">
        <f t="shared" si="0"/>
        <v>0</v>
      </c>
      <c r="Z41" s="65">
        <f t="shared" si="0"/>
        <v>11</v>
      </c>
      <c r="AA41" s="66">
        <f t="shared" si="0"/>
        <v>0</v>
      </c>
      <c r="AB41" s="66">
        <f t="shared" si="0"/>
        <v>0</v>
      </c>
      <c r="AC41" s="66">
        <f t="shared" si="0"/>
        <v>150</v>
      </c>
      <c r="AD41" s="66">
        <f t="shared" si="0"/>
        <v>0</v>
      </c>
      <c r="AE41" s="66">
        <f>SUM(AE33:AE40)</f>
        <v>11</v>
      </c>
      <c r="AF41" s="67">
        <f>SUM(AF33:AF39)</f>
        <v>0</v>
      </c>
      <c r="AG41" s="67">
        <f>SUM(AG33:AG39)</f>
        <v>0</v>
      </c>
      <c r="AH41" s="67">
        <f>SUM(AH33:AH39)</f>
        <v>60</v>
      </c>
      <c r="AI41" s="67">
        <f>SUM(AI33:AI39)</f>
        <v>0</v>
      </c>
      <c r="AJ41" s="67">
        <f>SUM(AJ33:AJ40)</f>
        <v>9</v>
      </c>
      <c r="AK41" s="61">
        <f>SUM(G41:J41,L41:O41,Q41:T41,V41:Y41,AA41:AD41,AF41:AI41)</f>
        <v>360</v>
      </c>
      <c r="AL41" s="61">
        <f>SUM(K41,P41,U41,Z41,AE41,AJ41)</f>
        <v>38</v>
      </c>
    </row>
    <row r="42" spans="1:38" s="41" customFormat="1" ht="13.5">
      <c r="A42" s="114" t="s">
        <v>81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1:38" s="41" customFormat="1" ht="13.5">
      <c r="A43" s="68" t="s">
        <v>82</v>
      </c>
      <c r="B43" s="69" t="s">
        <v>83</v>
      </c>
      <c r="C43" s="38"/>
      <c r="D43" s="11">
        <v>4</v>
      </c>
      <c r="E43" s="11"/>
      <c r="F43" s="11">
        <v>3</v>
      </c>
      <c r="G43" s="15"/>
      <c r="H43" s="15"/>
      <c r="I43" s="15"/>
      <c r="J43" s="15"/>
      <c r="K43" s="15"/>
      <c r="L43" s="12"/>
      <c r="M43" s="12"/>
      <c r="N43" s="12"/>
      <c r="O43" s="12"/>
      <c r="P43" s="12"/>
      <c r="Q43" s="70">
        <v>30</v>
      </c>
      <c r="R43" s="70"/>
      <c r="S43" s="70"/>
      <c r="T43" s="70"/>
      <c r="U43" s="70">
        <v>2</v>
      </c>
      <c r="V43" s="30">
        <v>30</v>
      </c>
      <c r="W43" s="30"/>
      <c r="X43" s="30"/>
      <c r="Y43" s="30"/>
      <c r="Z43" s="30">
        <v>2</v>
      </c>
      <c r="AA43" s="31"/>
      <c r="AB43" s="31"/>
      <c r="AC43" s="31"/>
      <c r="AD43" s="31"/>
      <c r="AE43" s="31"/>
      <c r="AF43" s="32"/>
      <c r="AG43" s="32"/>
      <c r="AH43" s="32"/>
      <c r="AI43" s="32"/>
      <c r="AJ43" s="32"/>
      <c r="AK43" s="11">
        <f aca="true" t="shared" si="1" ref="AK43:AK51">SUM(G43,H43,I43,J43,L43,M43,N43,O43,Q43,R43,S43,T43,V43,W43,X43,Y43,AA43,AB43,AC43,AD43,AF43,AG43,AH43,AI43)</f>
        <v>60</v>
      </c>
      <c r="AL43" s="11">
        <f aca="true" t="shared" si="2" ref="AL43:AL51">SUM(K43,P43,U43,Z43,AE43,AJ43)</f>
        <v>4</v>
      </c>
    </row>
    <row r="44" spans="1:38" s="41" customFormat="1" ht="13.5">
      <c r="A44" s="68" t="s">
        <v>84</v>
      </c>
      <c r="B44" s="69" t="s">
        <v>85</v>
      </c>
      <c r="C44" s="38"/>
      <c r="D44" s="11">
        <v>4</v>
      </c>
      <c r="E44" s="11"/>
      <c r="F44" s="11">
        <v>3</v>
      </c>
      <c r="G44" s="15"/>
      <c r="H44" s="15"/>
      <c r="I44" s="15"/>
      <c r="J44" s="15"/>
      <c r="K44" s="15"/>
      <c r="L44" s="12"/>
      <c r="M44" s="12"/>
      <c r="N44" s="12"/>
      <c r="O44" s="12"/>
      <c r="P44" s="12"/>
      <c r="Q44" s="70">
        <v>30</v>
      </c>
      <c r="R44" s="70"/>
      <c r="S44" s="70"/>
      <c r="T44" s="70"/>
      <c r="U44" s="70">
        <v>2</v>
      </c>
      <c r="V44" s="30">
        <v>30</v>
      </c>
      <c r="W44" s="30"/>
      <c r="X44" s="30"/>
      <c r="Y44" s="30"/>
      <c r="Z44" s="30">
        <v>2</v>
      </c>
      <c r="AA44" s="31"/>
      <c r="AB44" s="31"/>
      <c r="AC44" s="31"/>
      <c r="AD44" s="31"/>
      <c r="AE44" s="31"/>
      <c r="AF44" s="32"/>
      <c r="AG44" s="32"/>
      <c r="AH44" s="32"/>
      <c r="AI44" s="32"/>
      <c r="AJ44" s="32"/>
      <c r="AK44" s="11">
        <f t="shared" si="1"/>
        <v>60</v>
      </c>
      <c r="AL44" s="11">
        <f t="shared" si="2"/>
        <v>4</v>
      </c>
    </row>
    <row r="45" spans="1:38" s="41" customFormat="1" ht="22.5" customHeight="1">
      <c r="A45" s="68" t="s">
        <v>86</v>
      </c>
      <c r="B45" s="69" t="s">
        <v>87</v>
      </c>
      <c r="C45" s="38"/>
      <c r="D45" s="11"/>
      <c r="E45" s="11">
        <v>4</v>
      </c>
      <c r="F45" s="11"/>
      <c r="G45" s="15"/>
      <c r="H45" s="15"/>
      <c r="I45" s="15"/>
      <c r="J45" s="15"/>
      <c r="K45" s="15"/>
      <c r="L45" s="12"/>
      <c r="M45" s="12"/>
      <c r="N45" s="12"/>
      <c r="O45" s="12"/>
      <c r="P45" s="12"/>
      <c r="Q45" s="70"/>
      <c r="R45" s="70"/>
      <c r="S45" s="70"/>
      <c r="T45" s="70"/>
      <c r="U45" s="70"/>
      <c r="V45" s="30">
        <v>30</v>
      </c>
      <c r="W45" s="30"/>
      <c r="X45" s="30"/>
      <c r="Y45" s="30"/>
      <c r="Z45" s="30">
        <v>2</v>
      </c>
      <c r="AA45" s="31"/>
      <c r="AB45" s="31"/>
      <c r="AC45" s="31"/>
      <c r="AD45" s="31"/>
      <c r="AE45" s="31"/>
      <c r="AF45" s="32"/>
      <c r="AG45" s="32"/>
      <c r="AH45" s="32"/>
      <c r="AI45" s="32"/>
      <c r="AJ45" s="32"/>
      <c r="AK45" s="11">
        <f t="shared" si="1"/>
        <v>30</v>
      </c>
      <c r="AL45" s="11">
        <f t="shared" si="2"/>
        <v>2</v>
      </c>
    </row>
    <row r="46" spans="1:38" s="41" customFormat="1" ht="13.5">
      <c r="A46" s="68" t="s">
        <v>88</v>
      </c>
      <c r="B46" s="69" t="s">
        <v>89</v>
      </c>
      <c r="C46" s="38"/>
      <c r="D46" s="11"/>
      <c r="E46" s="11">
        <v>3</v>
      </c>
      <c r="F46" s="11"/>
      <c r="G46" s="15"/>
      <c r="H46" s="15"/>
      <c r="I46" s="15"/>
      <c r="J46" s="15"/>
      <c r="K46" s="15"/>
      <c r="L46" s="12"/>
      <c r="M46" s="12"/>
      <c r="N46" s="12"/>
      <c r="O46" s="12"/>
      <c r="P46" s="12"/>
      <c r="Q46" s="70"/>
      <c r="R46" s="70"/>
      <c r="S46" s="70">
        <v>30</v>
      </c>
      <c r="T46" s="70"/>
      <c r="U46" s="70">
        <v>3</v>
      </c>
      <c r="V46" s="30"/>
      <c r="W46" s="30"/>
      <c r="X46" s="30"/>
      <c r="Y46" s="30"/>
      <c r="Z46" s="30"/>
      <c r="AA46" s="31"/>
      <c r="AB46" s="31"/>
      <c r="AC46" s="31"/>
      <c r="AD46" s="31"/>
      <c r="AE46" s="31"/>
      <c r="AF46" s="32"/>
      <c r="AG46" s="32"/>
      <c r="AH46" s="32"/>
      <c r="AI46" s="32"/>
      <c r="AJ46" s="32"/>
      <c r="AK46" s="11">
        <f t="shared" si="1"/>
        <v>30</v>
      </c>
      <c r="AL46" s="11">
        <f t="shared" si="2"/>
        <v>3</v>
      </c>
    </row>
    <row r="47" spans="1:38" s="41" customFormat="1" ht="27.75">
      <c r="A47" s="68" t="s">
        <v>121</v>
      </c>
      <c r="B47" s="69" t="s">
        <v>122</v>
      </c>
      <c r="C47" s="38"/>
      <c r="D47" s="11">
        <v>4</v>
      </c>
      <c r="E47" s="11"/>
      <c r="F47" s="11"/>
      <c r="G47" s="15"/>
      <c r="H47" s="15"/>
      <c r="I47" s="15"/>
      <c r="J47" s="15"/>
      <c r="K47" s="15"/>
      <c r="L47" s="12"/>
      <c r="M47" s="12"/>
      <c r="N47" s="12"/>
      <c r="O47" s="12"/>
      <c r="P47" s="12"/>
      <c r="Q47" s="70"/>
      <c r="R47" s="70"/>
      <c r="S47" s="70"/>
      <c r="T47" s="70"/>
      <c r="U47" s="70"/>
      <c r="V47" s="30">
        <v>30</v>
      </c>
      <c r="W47" s="30"/>
      <c r="X47" s="30"/>
      <c r="Y47" s="30"/>
      <c r="Z47" s="30">
        <v>3</v>
      </c>
      <c r="AA47" s="31"/>
      <c r="AB47" s="31"/>
      <c r="AC47" s="31"/>
      <c r="AD47" s="31"/>
      <c r="AE47" s="31"/>
      <c r="AF47" s="32"/>
      <c r="AG47" s="32"/>
      <c r="AH47" s="32"/>
      <c r="AI47" s="32"/>
      <c r="AJ47" s="32"/>
      <c r="AK47" s="11">
        <v>30</v>
      </c>
      <c r="AL47" s="11">
        <v>3</v>
      </c>
    </row>
    <row r="48" spans="1:38" s="41" customFormat="1" ht="27.75">
      <c r="A48" s="68" t="s">
        <v>90</v>
      </c>
      <c r="B48" s="69" t="s">
        <v>91</v>
      </c>
      <c r="C48" s="38"/>
      <c r="D48" s="11">
        <v>6</v>
      </c>
      <c r="E48" s="11">
        <v>5.6</v>
      </c>
      <c r="F48" s="11"/>
      <c r="G48" s="15"/>
      <c r="H48" s="15"/>
      <c r="I48" s="15"/>
      <c r="J48" s="15"/>
      <c r="K48" s="15"/>
      <c r="L48" s="12"/>
      <c r="M48" s="12"/>
      <c r="N48" s="12"/>
      <c r="O48" s="12"/>
      <c r="P48" s="12"/>
      <c r="Q48" s="70"/>
      <c r="R48" s="70"/>
      <c r="S48" s="70"/>
      <c r="T48" s="70"/>
      <c r="U48" s="70"/>
      <c r="V48" s="30"/>
      <c r="W48" s="30"/>
      <c r="X48" s="30"/>
      <c r="Y48" s="30"/>
      <c r="Z48" s="30"/>
      <c r="AA48" s="31"/>
      <c r="AB48" s="31"/>
      <c r="AC48" s="31">
        <v>30</v>
      </c>
      <c r="AD48" s="31"/>
      <c r="AE48" s="31">
        <v>5</v>
      </c>
      <c r="AF48" s="32"/>
      <c r="AG48" s="32"/>
      <c r="AH48" s="32">
        <v>30</v>
      </c>
      <c r="AI48" s="32"/>
      <c r="AJ48" s="32">
        <v>5</v>
      </c>
      <c r="AK48" s="11">
        <f t="shared" si="1"/>
        <v>60</v>
      </c>
      <c r="AL48" s="11">
        <f t="shared" si="2"/>
        <v>10</v>
      </c>
    </row>
    <row r="49" spans="1:38" s="41" customFormat="1" ht="27.75">
      <c r="A49" s="68" t="s">
        <v>92</v>
      </c>
      <c r="B49" s="69" t="s">
        <v>93</v>
      </c>
      <c r="C49" s="38"/>
      <c r="D49" s="11"/>
      <c r="E49" s="11">
        <v>5</v>
      </c>
      <c r="F49" s="11"/>
      <c r="G49" s="15"/>
      <c r="H49" s="15"/>
      <c r="I49" s="15"/>
      <c r="J49" s="15"/>
      <c r="K49" s="15"/>
      <c r="L49" s="12"/>
      <c r="M49" s="12"/>
      <c r="N49" s="12"/>
      <c r="O49" s="12"/>
      <c r="P49" s="12"/>
      <c r="Q49" s="70"/>
      <c r="R49" s="70"/>
      <c r="S49" s="70"/>
      <c r="T49" s="70"/>
      <c r="U49" s="70"/>
      <c r="V49" s="30"/>
      <c r="W49" s="30"/>
      <c r="X49" s="30"/>
      <c r="Y49" s="30"/>
      <c r="Z49" s="30"/>
      <c r="AA49" s="31"/>
      <c r="AB49" s="31"/>
      <c r="AC49" s="31">
        <v>30</v>
      </c>
      <c r="AD49" s="31"/>
      <c r="AE49" s="31">
        <v>3</v>
      </c>
      <c r="AF49" s="32"/>
      <c r="AG49" s="32"/>
      <c r="AH49" s="32"/>
      <c r="AI49" s="32"/>
      <c r="AJ49" s="32"/>
      <c r="AK49" s="11">
        <f t="shared" si="1"/>
        <v>30</v>
      </c>
      <c r="AL49" s="11">
        <f t="shared" si="2"/>
        <v>3</v>
      </c>
    </row>
    <row r="50" spans="1:38" s="41" customFormat="1" ht="37.5" customHeight="1">
      <c r="A50" s="68" t="s">
        <v>94</v>
      </c>
      <c r="B50" s="69" t="s">
        <v>95</v>
      </c>
      <c r="C50" s="38"/>
      <c r="D50" s="11">
        <v>5</v>
      </c>
      <c r="E50" s="98">
        <v>4.5</v>
      </c>
      <c r="F50" s="11"/>
      <c r="G50" s="15"/>
      <c r="H50" s="15"/>
      <c r="I50" s="15"/>
      <c r="J50" s="15"/>
      <c r="K50" s="15"/>
      <c r="L50" s="12"/>
      <c r="M50" s="12"/>
      <c r="N50" s="12"/>
      <c r="O50" s="12"/>
      <c r="P50" s="12"/>
      <c r="Q50" s="70"/>
      <c r="R50" s="70"/>
      <c r="S50" s="70"/>
      <c r="T50" s="70"/>
      <c r="U50" s="70"/>
      <c r="V50" s="30"/>
      <c r="W50" s="30"/>
      <c r="X50" s="30">
        <v>30</v>
      </c>
      <c r="Y50" s="30"/>
      <c r="Z50" s="30">
        <v>2</v>
      </c>
      <c r="AA50" s="31"/>
      <c r="AB50" s="31"/>
      <c r="AC50" s="31">
        <v>30</v>
      </c>
      <c r="AD50" s="31"/>
      <c r="AE50" s="31">
        <v>3</v>
      </c>
      <c r="AF50" s="32"/>
      <c r="AG50" s="32"/>
      <c r="AH50" s="32"/>
      <c r="AI50" s="32"/>
      <c r="AJ50" s="32"/>
      <c r="AK50" s="11">
        <f t="shared" si="1"/>
        <v>60</v>
      </c>
      <c r="AL50" s="11">
        <f t="shared" si="2"/>
        <v>5</v>
      </c>
    </row>
    <row r="51" spans="1:38" s="41" customFormat="1" ht="27.75" customHeight="1">
      <c r="A51" s="68" t="s">
        <v>96</v>
      </c>
      <c r="B51" s="69" t="s">
        <v>97</v>
      </c>
      <c r="C51" s="38"/>
      <c r="D51" s="11"/>
      <c r="E51" s="11"/>
      <c r="F51" s="11">
        <v>6</v>
      </c>
      <c r="G51" s="15"/>
      <c r="H51" s="15"/>
      <c r="I51" s="15"/>
      <c r="J51" s="15"/>
      <c r="K51" s="15"/>
      <c r="L51" s="12"/>
      <c r="M51" s="12"/>
      <c r="N51" s="12"/>
      <c r="O51" s="12"/>
      <c r="P51" s="12"/>
      <c r="Q51" s="70"/>
      <c r="R51" s="70"/>
      <c r="S51" s="70"/>
      <c r="T51" s="70"/>
      <c r="U51" s="70"/>
      <c r="V51" s="30"/>
      <c r="W51" s="30"/>
      <c r="X51" s="30"/>
      <c r="Y51" s="30"/>
      <c r="Z51" s="30"/>
      <c r="AA51" s="31"/>
      <c r="AB51" s="31"/>
      <c r="AC51" s="31"/>
      <c r="AD51" s="31"/>
      <c r="AE51" s="31"/>
      <c r="AF51" s="32"/>
      <c r="AG51" s="32"/>
      <c r="AH51" s="32"/>
      <c r="AI51" s="32"/>
      <c r="AJ51" s="32">
        <v>4</v>
      </c>
      <c r="AK51" s="11">
        <f t="shared" si="1"/>
        <v>0</v>
      </c>
      <c r="AL51" s="11">
        <f t="shared" si="2"/>
        <v>4</v>
      </c>
    </row>
    <row r="52" spans="1:38" s="41" customFormat="1" ht="13.5" customHeight="1">
      <c r="A52" s="111" t="s">
        <v>80</v>
      </c>
      <c r="B52" s="111"/>
      <c r="C52" s="38"/>
      <c r="D52" s="11"/>
      <c r="E52" s="11"/>
      <c r="F52" s="11"/>
      <c r="G52" s="15">
        <f aca="true" t="shared" si="3" ref="G52:AL52">SUM(G43:G51)</f>
        <v>0</v>
      </c>
      <c r="H52" s="15">
        <f t="shared" si="3"/>
        <v>0</v>
      </c>
      <c r="I52" s="15">
        <f t="shared" si="3"/>
        <v>0</v>
      </c>
      <c r="J52" s="15">
        <f t="shared" si="3"/>
        <v>0</v>
      </c>
      <c r="K52" s="15">
        <f t="shared" si="3"/>
        <v>0</v>
      </c>
      <c r="L52" s="12">
        <f t="shared" si="3"/>
        <v>0</v>
      </c>
      <c r="M52" s="12">
        <f t="shared" si="3"/>
        <v>0</v>
      </c>
      <c r="N52" s="12">
        <f t="shared" si="3"/>
        <v>0</v>
      </c>
      <c r="O52" s="12">
        <f t="shared" si="3"/>
        <v>0</v>
      </c>
      <c r="P52" s="12">
        <f t="shared" si="3"/>
        <v>0</v>
      </c>
      <c r="Q52" s="39">
        <f t="shared" si="3"/>
        <v>60</v>
      </c>
      <c r="R52" s="39">
        <f t="shared" si="3"/>
        <v>0</v>
      </c>
      <c r="S52" s="39">
        <f t="shared" si="3"/>
        <v>30</v>
      </c>
      <c r="T52" s="39">
        <f t="shared" si="3"/>
        <v>0</v>
      </c>
      <c r="U52" s="39">
        <f t="shared" si="3"/>
        <v>7</v>
      </c>
      <c r="V52" s="13">
        <f t="shared" si="3"/>
        <v>120</v>
      </c>
      <c r="W52" s="13">
        <f t="shared" si="3"/>
        <v>0</v>
      </c>
      <c r="X52" s="13">
        <f t="shared" si="3"/>
        <v>30</v>
      </c>
      <c r="Y52" s="13">
        <f t="shared" si="3"/>
        <v>0</v>
      </c>
      <c r="Z52" s="13">
        <f t="shared" si="3"/>
        <v>11</v>
      </c>
      <c r="AA52" s="17">
        <f t="shared" si="3"/>
        <v>0</v>
      </c>
      <c r="AB52" s="17">
        <f t="shared" si="3"/>
        <v>0</v>
      </c>
      <c r="AC52" s="17">
        <f t="shared" si="3"/>
        <v>90</v>
      </c>
      <c r="AD52" s="17">
        <f t="shared" si="3"/>
        <v>0</v>
      </c>
      <c r="AE52" s="17">
        <f t="shared" si="3"/>
        <v>11</v>
      </c>
      <c r="AF52" s="14">
        <f t="shared" si="3"/>
        <v>0</v>
      </c>
      <c r="AG52" s="14">
        <f t="shared" si="3"/>
        <v>0</v>
      </c>
      <c r="AH52" s="14">
        <f t="shared" si="3"/>
        <v>30</v>
      </c>
      <c r="AI52" s="14">
        <f t="shared" si="3"/>
        <v>0</v>
      </c>
      <c r="AJ52" s="14">
        <f t="shared" si="3"/>
        <v>9</v>
      </c>
      <c r="AK52" s="71">
        <f t="shared" si="3"/>
        <v>360</v>
      </c>
      <c r="AL52" s="71">
        <f t="shared" si="3"/>
        <v>38</v>
      </c>
    </row>
    <row r="53" spans="1:38" s="41" customFormat="1" ht="15" customHeight="1" hidden="1">
      <c r="A53" s="105" t="s">
        <v>98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</row>
    <row r="54" spans="1:38" ht="13.5" hidden="1">
      <c r="A54" s="72" t="s">
        <v>99</v>
      </c>
      <c r="B54" s="26"/>
      <c r="C54" s="11"/>
      <c r="D54" s="38"/>
      <c r="E54" s="38"/>
      <c r="F54" s="1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31"/>
      <c r="AC54" s="31"/>
      <c r="AD54" s="31"/>
      <c r="AE54" s="31"/>
      <c r="AF54" s="32"/>
      <c r="AG54" s="32"/>
      <c r="AH54" s="32"/>
      <c r="AI54" s="32"/>
      <c r="AJ54" s="32"/>
      <c r="AK54" s="11">
        <f aca="true" t="shared" si="4" ref="AK54:AK59">G54+H54+I54+J54+L54+M54+O54+N54+Q54+R54+S54+T54+V54+W54+X54+Y54+AA54+AB54+AC54+AD54+AF54+AG54+AH54+AI54</f>
        <v>0</v>
      </c>
      <c r="AL54" s="11">
        <f aca="true" t="shared" si="5" ref="AL54:AL59">K54+P54+U54+Z54+AE54+AJ54</f>
        <v>0</v>
      </c>
    </row>
    <row r="55" spans="1:38" ht="13.5" hidden="1">
      <c r="A55" s="72" t="s">
        <v>32</v>
      </c>
      <c r="B55" s="26"/>
      <c r="C55" s="11"/>
      <c r="D55" s="38"/>
      <c r="E55" s="38"/>
      <c r="F55" s="1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1"/>
      <c r="AC55" s="31"/>
      <c r="AD55" s="31"/>
      <c r="AE55" s="31"/>
      <c r="AF55" s="32"/>
      <c r="AG55" s="32"/>
      <c r="AH55" s="32"/>
      <c r="AI55" s="32"/>
      <c r="AJ55" s="32"/>
      <c r="AK55" s="11">
        <f t="shared" si="4"/>
        <v>0</v>
      </c>
      <c r="AL55" s="11">
        <f t="shared" si="5"/>
        <v>0</v>
      </c>
    </row>
    <row r="56" spans="1:38" ht="16.5" customHeight="1" hidden="1">
      <c r="A56" s="72" t="s">
        <v>34</v>
      </c>
      <c r="B56" s="26"/>
      <c r="C56" s="11"/>
      <c r="D56" s="38"/>
      <c r="E56" s="38"/>
      <c r="F56" s="1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1"/>
      <c r="AC56" s="31"/>
      <c r="AD56" s="31"/>
      <c r="AE56" s="31"/>
      <c r="AF56" s="32"/>
      <c r="AG56" s="32"/>
      <c r="AH56" s="32"/>
      <c r="AI56" s="32"/>
      <c r="AJ56" s="32"/>
      <c r="AK56" s="11">
        <f t="shared" si="4"/>
        <v>0</v>
      </c>
      <c r="AL56" s="11">
        <f t="shared" si="5"/>
        <v>0</v>
      </c>
    </row>
    <row r="57" spans="1:38" ht="17.25" customHeight="1" hidden="1">
      <c r="A57" s="72" t="s">
        <v>36</v>
      </c>
      <c r="B57" s="26"/>
      <c r="C57" s="11"/>
      <c r="D57" s="38"/>
      <c r="E57" s="38"/>
      <c r="F57" s="1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31"/>
      <c r="AC57" s="31"/>
      <c r="AD57" s="31"/>
      <c r="AE57" s="31"/>
      <c r="AF57" s="32"/>
      <c r="AG57" s="32"/>
      <c r="AH57" s="32"/>
      <c r="AI57" s="32"/>
      <c r="AJ57" s="32"/>
      <c r="AK57" s="11">
        <f t="shared" si="4"/>
        <v>0</v>
      </c>
      <c r="AL57" s="11">
        <f t="shared" si="5"/>
        <v>0</v>
      </c>
    </row>
    <row r="58" spans="1:38" ht="17.25" customHeight="1" hidden="1">
      <c r="A58" s="72"/>
      <c r="B58" s="26"/>
      <c r="C58" s="11"/>
      <c r="D58" s="38"/>
      <c r="E58" s="38"/>
      <c r="F58" s="1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1"/>
      <c r="AC58" s="31"/>
      <c r="AD58" s="31"/>
      <c r="AE58" s="31"/>
      <c r="AF58" s="32"/>
      <c r="AG58" s="32"/>
      <c r="AH58" s="32"/>
      <c r="AI58" s="32"/>
      <c r="AJ58" s="32"/>
      <c r="AK58" s="11">
        <f t="shared" si="4"/>
        <v>0</v>
      </c>
      <c r="AL58" s="11">
        <f t="shared" si="5"/>
        <v>0</v>
      </c>
    </row>
    <row r="59" spans="1:38" ht="17.25" customHeight="1" hidden="1">
      <c r="A59" s="72"/>
      <c r="B59" s="26"/>
      <c r="C59" s="11"/>
      <c r="D59" s="38"/>
      <c r="E59" s="38"/>
      <c r="F59" s="1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1"/>
      <c r="AC59" s="31"/>
      <c r="AD59" s="31"/>
      <c r="AE59" s="31"/>
      <c r="AF59" s="32"/>
      <c r="AG59" s="32"/>
      <c r="AH59" s="32"/>
      <c r="AI59" s="32"/>
      <c r="AJ59" s="32"/>
      <c r="AK59" s="11">
        <f t="shared" si="4"/>
        <v>0</v>
      </c>
      <c r="AL59" s="11">
        <f t="shared" si="5"/>
        <v>0</v>
      </c>
    </row>
    <row r="60" spans="1:38" ht="15" customHeight="1" hidden="1">
      <c r="A60" s="106" t="s">
        <v>80</v>
      </c>
      <c r="B60" s="106"/>
      <c r="C60" s="38"/>
      <c r="D60" s="38"/>
      <c r="E60" s="38"/>
      <c r="F60" s="38"/>
      <c r="G60" s="12">
        <f aca="true" t="shared" si="6" ref="G60:AL60">SUM(G54:G59)</f>
        <v>0</v>
      </c>
      <c r="H60" s="12">
        <f t="shared" si="6"/>
        <v>0</v>
      </c>
      <c r="I60" s="12">
        <f t="shared" si="6"/>
        <v>0</v>
      </c>
      <c r="J60" s="12">
        <f t="shared" si="6"/>
        <v>0</v>
      </c>
      <c r="K60" s="12">
        <f t="shared" si="6"/>
        <v>0</v>
      </c>
      <c r="L60" s="12">
        <f t="shared" si="6"/>
        <v>0</v>
      </c>
      <c r="M60" s="12">
        <f t="shared" si="6"/>
        <v>0</v>
      </c>
      <c r="N60" s="12">
        <f t="shared" si="6"/>
        <v>0</v>
      </c>
      <c r="O60" s="12">
        <f t="shared" si="6"/>
        <v>0</v>
      </c>
      <c r="P60" s="12">
        <f t="shared" si="6"/>
        <v>0</v>
      </c>
      <c r="Q60" s="13">
        <f t="shared" si="6"/>
        <v>0</v>
      </c>
      <c r="R60" s="13">
        <f t="shared" si="6"/>
        <v>0</v>
      </c>
      <c r="S60" s="13">
        <f t="shared" si="6"/>
        <v>0</v>
      </c>
      <c r="T60" s="13">
        <f t="shared" si="6"/>
        <v>0</v>
      </c>
      <c r="U60" s="13">
        <f t="shared" si="6"/>
        <v>0</v>
      </c>
      <c r="V60" s="13">
        <f t="shared" si="6"/>
        <v>0</v>
      </c>
      <c r="W60" s="13">
        <f t="shared" si="6"/>
        <v>0</v>
      </c>
      <c r="X60" s="13">
        <f t="shared" si="6"/>
        <v>0</v>
      </c>
      <c r="Y60" s="13">
        <f t="shared" si="6"/>
        <v>0</v>
      </c>
      <c r="Z60" s="13">
        <f t="shared" si="6"/>
        <v>0</v>
      </c>
      <c r="AA60" s="17">
        <f t="shared" si="6"/>
        <v>0</v>
      </c>
      <c r="AB60" s="17">
        <f t="shared" si="6"/>
        <v>0</v>
      </c>
      <c r="AC60" s="17">
        <f t="shared" si="6"/>
        <v>0</v>
      </c>
      <c r="AD60" s="17">
        <f t="shared" si="6"/>
        <v>0</v>
      </c>
      <c r="AE60" s="17">
        <f t="shared" si="6"/>
        <v>0</v>
      </c>
      <c r="AF60" s="14">
        <f t="shared" si="6"/>
        <v>0</v>
      </c>
      <c r="AG60" s="14">
        <f t="shared" si="6"/>
        <v>0</v>
      </c>
      <c r="AH60" s="14">
        <f t="shared" si="6"/>
        <v>0</v>
      </c>
      <c r="AI60" s="14">
        <f t="shared" si="6"/>
        <v>0</v>
      </c>
      <c r="AJ60" s="14">
        <f t="shared" si="6"/>
        <v>0</v>
      </c>
      <c r="AK60" s="38">
        <f t="shared" si="6"/>
        <v>0</v>
      </c>
      <c r="AL60" s="38">
        <f t="shared" si="6"/>
        <v>0</v>
      </c>
    </row>
    <row r="61" spans="1:38" ht="13.5">
      <c r="A61" s="107" t="s">
        <v>100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s="81" customFormat="1" ht="13.5">
      <c r="A62" s="94" t="s">
        <v>101</v>
      </c>
      <c r="B62" s="73" t="s">
        <v>102</v>
      </c>
      <c r="C62" s="74"/>
      <c r="D62" s="74"/>
      <c r="E62" s="74" t="s">
        <v>103</v>
      </c>
      <c r="F62" s="74"/>
      <c r="G62" s="75"/>
      <c r="H62" s="75"/>
      <c r="I62" s="75"/>
      <c r="J62" s="75"/>
      <c r="K62" s="75"/>
      <c r="L62" s="76"/>
      <c r="M62" s="76"/>
      <c r="N62" s="76"/>
      <c r="O62" s="76"/>
      <c r="P62" s="76"/>
      <c r="Q62" s="77"/>
      <c r="R62" s="77"/>
      <c r="S62" s="77">
        <v>30</v>
      </c>
      <c r="T62" s="77"/>
      <c r="U62" s="77">
        <v>2</v>
      </c>
      <c r="V62" s="78"/>
      <c r="W62" s="78"/>
      <c r="X62" s="78">
        <v>30</v>
      </c>
      <c r="Y62" s="78"/>
      <c r="Z62" s="78">
        <v>2</v>
      </c>
      <c r="AA62" s="79"/>
      <c r="AB62" s="79"/>
      <c r="AC62" s="79">
        <v>30</v>
      </c>
      <c r="AD62" s="79"/>
      <c r="AE62" s="79">
        <v>2</v>
      </c>
      <c r="AF62" s="80">
        <v>30</v>
      </c>
      <c r="AG62" s="80"/>
      <c r="AH62" s="80"/>
      <c r="AI62" s="80"/>
      <c r="AJ62" s="80">
        <v>2</v>
      </c>
      <c r="AK62" s="74">
        <f>G62+H62+I62+J62+L62+M62+O62+N62+Q62+R62+S62+T62+V62+W62+X62+Y62+AA62+AB62+AC62+AD62+AF62+AG62+AH62+AI62</f>
        <v>120</v>
      </c>
      <c r="AL62" s="74">
        <f>K62+P62+U62+Z62+AE62+AJ62</f>
        <v>8</v>
      </c>
    </row>
    <row r="63" spans="1:38" ht="13.5">
      <c r="A63" s="109" t="s">
        <v>80</v>
      </c>
      <c r="B63" s="106"/>
      <c r="C63" s="38"/>
      <c r="D63" s="38"/>
      <c r="E63" s="38"/>
      <c r="F63" s="38"/>
      <c r="G63" s="15">
        <f aca="true" t="shared" si="7" ref="G63:AL63">SUM(G62:G62)</f>
        <v>0</v>
      </c>
      <c r="H63" s="15">
        <f t="shared" si="7"/>
        <v>0</v>
      </c>
      <c r="I63" s="15">
        <f t="shared" si="7"/>
        <v>0</v>
      </c>
      <c r="J63" s="15">
        <f t="shared" si="7"/>
        <v>0</v>
      </c>
      <c r="K63" s="15">
        <f t="shared" si="7"/>
        <v>0</v>
      </c>
      <c r="L63" s="12">
        <f t="shared" si="7"/>
        <v>0</v>
      </c>
      <c r="M63" s="12">
        <f t="shared" si="7"/>
        <v>0</v>
      </c>
      <c r="N63" s="12">
        <f t="shared" si="7"/>
        <v>0</v>
      </c>
      <c r="O63" s="12">
        <f t="shared" si="7"/>
        <v>0</v>
      </c>
      <c r="P63" s="12">
        <f t="shared" si="7"/>
        <v>0</v>
      </c>
      <c r="Q63" s="16">
        <f t="shared" si="7"/>
        <v>0</v>
      </c>
      <c r="R63" s="16">
        <f t="shared" si="7"/>
        <v>0</v>
      </c>
      <c r="S63" s="16">
        <f t="shared" si="7"/>
        <v>30</v>
      </c>
      <c r="T63" s="16">
        <f t="shared" si="7"/>
        <v>0</v>
      </c>
      <c r="U63" s="16">
        <f t="shared" si="7"/>
        <v>2</v>
      </c>
      <c r="V63" s="13">
        <f t="shared" si="7"/>
        <v>0</v>
      </c>
      <c r="W63" s="13">
        <f t="shared" si="7"/>
        <v>0</v>
      </c>
      <c r="X63" s="13">
        <f t="shared" si="7"/>
        <v>30</v>
      </c>
      <c r="Y63" s="13">
        <f t="shared" si="7"/>
        <v>0</v>
      </c>
      <c r="Z63" s="13">
        <f t="shared" si="7"/>
        <v>2</v>
      </c>
      <c r="AA63" s="17">
        <f t="shared" si="7"/>
        <v>0</v>
      </c>
      <c r="AB63" s="17">
        <f t="shared" si="7"/>
        <v>0</v>
      </c>
      <c r="AC63" s="17">
        <f t="shared" si="7"/>
        <v>30</v>
      </c>
      <c r="AD63" s="17">
        <f t="shared" si="7"/>
        <v>0</v>
      </c>
      <c r="AE63" s="17">
        <f t="shared" si="7"/>
        <v>2</v>
      </c>
      <c r="AF63" s="14">
        <f t="shared" si="7"/>
        <v>30</v>
      </c>
      <c r="AG63" s="14">
        <f t="shared" si="7"/>
        <v>0</v>
      </c>
      <c r="AH63" s="14">
        <f t="shared" si="7"/>
        <v>0</v>
      </c>
      <c r="AI63" s="14">
        <f t="shared" si="7"/>
        <v>0</v>
      </c>
      <c r="AJ63" s="14">
        <f t="shared" si="7"/>
        <v>2</v>
      </c>
      <c r="AK63" s="38">
        <f t="shared" si="7"/>
        <v>120</v>
      </c>
      <c r="AL63" s="38">
        <f t="shared" si="7"/>
        <v>8</v>
      </c>
    </row>
    <row r="64" spans="1:38" ht="46.5" customHeight="1">
      <c r="A64" s="110" t="s">
        <v>104</v>
      </c>
      <c r="B64" s="110"/>
      <c r="C64" s="61"/>
      <c r="D64" s="61"/>
      <c r="E64" s="61"/>
      <c r="F64" s="61"/>
      <c r="G64" s="64">
        <f aca="true" t="shared" si="8" ref="G64:AL64">G30+G41+G63</f>
        <v>120</v>
      </c>
      <c r="H64" s="64">
        <f t="shared" si="8"/>
        <v>0</v>
      </c>
      <c r="I64" s="64">
        <f t="shared" si="8"/>
        <v>180</v>
      </c>
      <c r="J64" s="64">
        <f t="shared" si="8"/>
        <v>0</v>
      </c>
      <c r="K64" s="64">
        <f t="shared" si="8"/>
        <v>30</v>
      </c>
      <c r="L64" s="82">
        <f t="shared" si="8"/>
        <v>150</v>
      </c>
      <c r="M64" s="82">
        <f t="shared" si="8"/>
        <v>0</v>
      </c>
      <c r="N64" s="82">
        <f t="shared" si="8"/>
        <v>180</v>
      </c>
      <c r="O64" s="82">
        <f t="shared" si="8"/>
        <v>0</v>
      </c>
      <c r="P64" s="82">
        <f t="shared" si="8"/>
        <v>30</v>
      </c>
      <c r="Q64" s="64">
        <f t="shared" si="8"/>
        <v>90</v>
      </c>
      <c r="R64" s="64">
        <f t="shared" si="8"/>
        <v>0</v>
      </c>
      <c r="S64" s="64">
        <f t="shared" si="8"/>
        <v>210</v>
      </c>
      <c r="T64" s="64">
        <f t="shared" si="8"/>
        <v>0</v>
      </c>
      <c r="U64" s="64">
        <f t="shared" si="8"/>
        <v>30</v>
      </c>
      <c r="V64" s="82">
        <f t="shared" si="8"/>
        <v>30</v>
      </c>
      <c r="W64" s="82">
        <f t="shared" si="8"/>
        <v>0</v>
      </c>
      <c r="X64" s="82">
        <f t="shared" si="8"/>
        <v>300</v>
      </c>
      <c r="Y64" s="82">
        <f t="shared" si="8"/>
        <v>0</v>
      </c>
      <c r="Z64" s="82">
        <f t="shared" si="8"/>
        <v>30</v>
      </c>
      <c r="AA64" s="64">
        <f t="shared" si="8"/>
        <v>60</v>
      </c>
      <c r="AB64" s="64">
        <f t="shared" si="8"/>
        <v>0</v>
      </c>
      <c r="AC64" s="64">
        <f t="shared" si="8"/>
        <v>330</v>
      </c>
      <c r="AD64" s="64">
        <f t="shared" si="8"/>
        <v>30</v>
      </c>
      <c r="AE64" s="64">
        <f t="shared" si="8"/>
        <v>30</v>
      </c>
      <c r="AF64" s="82">
        <f t="shared" si="8"/>
        <v>30</v>
      </c>
      <c r="AG64" s="82">
        <f t="shared" si="8"/>
        <v>0</v>
      </c>
      <c r="AH64" s="82">
        <f t="shared" si="8"/>
        <v>210</v>
      </c>
      <c r="AI64" s="82">
        <f t="shared" si="8"/>
        <v>30</v>
      </c>
      <c r="AJ64" s="82">
        <f t="shared" si="8"/>
        <v>30</v>
      </c>
      <c r="AK64" s="83">
        <f t="shared" si="8"/>
        <v>1950</v>
      </c>
      <c r="AL64" s="83">
        <f t="shared" si="8"/>
        <v>180</v>
      </c>
    </row>
    <row r="65" spans="1:38" ht="46.5" customHeight="1">
      <c r="A65" s="110" t="s">
        <v>105</v>
      </c>
      <c r="B65" s="110"/>
      <c r="C65" s="61"/>
      <c r="D65" s="61"/>
      <c r="E65" s="61"/>
      <c r="F65" s="61"/>
      <c r="G65" s="64">
        <f aca="true" t="shared" si="9" ref="G65:AK65">G30+G52+G63</f>
        <v>120</v>
      </c>
      <c r="H65" s="64">
        <f t="shared" si="9"/>
        <v>0</v>
      </c>
      <c r="I65" s="64">
        <f t="shared" si="9"/>
        <v>180</v>
      </c>
      <c r="J65" s="64">
        <f t="shared" si="9"/>
        <v>0</v>
      </c>
      <c r="K65" s="64">
        <f t="shared" si="9"/>
        <v>30</v>
      </c>
      <c r="L65" s="82">
        <f t="shared" si="9"/>
        <v>150</v>
      </c>
      <c r="M65" s="82">
        <f t="shared" si="9"/>
        <v>0</v>
      </c>
      <c r="N65" s="82">
        <f t="shared" si="9"/>
        <v>180</v>
      </c>
      <c r="O65" s="82">
        <f t="shared" si="9"/>
        <v>0</v>
      </c>
      <c r="P65" s="82">
        <f t="shared" si="9"/>
        <v>30</v>
      </c>
      <c r="Q65" s="64">
        <f t="shared" si="9"/>
        <v>120</v>
      </c>
      <c r="R65" s="64">
        <f t="shared" si="9"/>
        <v>0</v>
      </c>
      <c r="S65" s="64">
        <f t="shared" si="9"/>
        <v>210</v>
      </c>
      <c r="T65" s="64">
        <f t="shared" si="9"/>
        <v>0</v>
      </c>
      <c r="U65" s="64">
        <f t="shared" si="9"/>
        <v>30</v>
      </c>
      <c r="V65" s="82">
        <f t="shared" si="9"/>
        <v>150</v>
      </c>
      <c r="W65" s="82">
        <f t="shared" si="9"/>
        <v>0</v>
      </c>
      <c r="X65" s="82">
        <f t="shared" si="9"/>
        <v>240</v>
      </c>
      <c r="Y65" s="82">
        <f t="shared" si="9"/>
        <v>0</v>
      </c>
      <c r="Z65" s="82">
        <f t="shared" si="9"/>
        <v>30</v>
      </c>
      <c r="AA65" s="64">
        <f t="shared" si="9"/>
        <v>60</v>
      </c>
      <c r="AB65" s="64">
        <f t="shared" si="9"/>
        <v>0</v>
      </c>
      <c r="AC65" s="64">
        <f t="shared" si="9"/>
        <v>270</v>
      </c>
      <c r="AD65" s="64">
        <f t="shared" si="9"/>
        <v>30</v>
      </c>
      <c r="AE65" s="64">
        <f t="shared" si="9"/>
        <v>30</v>
      </c>
      <c r="AF65" s="82">
        <f t="shared" si="9"/>
        <v>30</v>
      </c>
      <c r="AG65" s="82">
        <f t="shared" si="9"/>
        <v>0</v>
      </c>
      <c r="AH65" s="82">
        <f t="shared" si="9"/>
        <v>180</v>
      </c>
      <c r="AI65" s="82">
        <f t="shared" si="9"/>
        <v>30</v>
      </c>
      <c r="AJ65" s="82">
        <f t="shared" si="9"/>
        <v>30</v>
      </c>
      <c r="AK65" s="83">
        <f t="shared" si="9"/>
        <v>1950</v>
      </c>
      <c r="AL65" s="83">
        <f>SUM(K65,P65,U65,Z65,AE65,AJ65)</f>
        <v>180</v>
      </c>
    </row>
    <row r="66" spans="1:38" ht="46.5" customHeight="1">
      <c r="A66" s="110" t="s">
        <v>106</v>
      </c>
      <c r="B66" s="110"/>
      <c r="C66" s="61"/>
      <c r="D66" s="61"/>
      <c r="E66" s="61"/>
      <c r="F66" s="61"/>
      <c r="G66" s="64">
        <f aca="true" t="shared" si="10" ref="G66:AL66">G31+G41+G63</f>
        <v>120</v>
      </c>
      <c r="H66" s="64">
        <f t="shared" si="10"/>
        <v>0</v>
      </c>
      <c r="I66" s="64">
        <f t="shared" si="10"/>
        <v>270</v>
      </c>
      <c r="J66" s="64">
        <f t="shared" si="10"/>
        <v>0</v>
      </c>
      <c r="K66" s="64">
        <f t="shared" si="10"/>
        <v>30</v>
      </c>
      <c r="L66" s="82">
        <f t="shared" si="10"/>
        <v>150</v>
      </c>
      <c r="M66" s="82">
        <f t="shared" si="10"/>
        <v>0</v>
      </c>
      <c r="N66" s="82">
        <f t="shared" si="10"/>
        <v>240</v>
      </c>
      <c r="O66" s="82">
        <f t="shared" si="10"/>
        <v>0</v>
      </c>
      <c r="P66" s="82">
        <f t="shared" si="10"/>
        <v>30</v>
      </c>
      <c r="Q66" s="64">
        <f t="shared" si="10"/>
        <v>90</v>
      </c>
      <c r="R66" s="64">
        <f t="shared" si="10"/>
        <v>0</v>
      </c>
      <c r="S66" s="64">
        <f t="shared" si="10"/>
        <v>210</v>
      </c>
      <c r="T66" s="64">
        <f t="shared" si="10"/>
        <v>0</v>
      </c>
      <c r="U66" s="64">
        <f t="shared" si="10"/>
        <v>30</v>
      </c>
      <c r="V66" s="82">
        <f t="shared" si="10"/>
        <v>30</v>
      </c>
      <c r="W66" s="82">
        <f t="shared" si="10"/>
        <v>0</v>
      </c>
      <c r="X66" s="82">
        <f t="shared" si="10"/>
        <v>300</v>
      </c>
      <c r="Y66" s="82">
        <f t="shared" si="10"/>
        <v>0</v>
      </c>
      <c r="Z66" s="82">
        <f t="shared" si="10"/>
        <v>30</v>
      </c>
      <c r="AA66" s="64">
        <f t="shared" si="10"/>
        <v>60</v>
      </c>
      <c r="AB66" s="64">
        <f t="shared" si="10"/>
        <v>0</v>
      </c>
      <c r="AC66" s="64">
        <f t="shared" si="10"/>
        <v>330</v>
      </c>
      <c r="AD66" s="64">
        <f t="shared" si="10"/>
        <v>30</v>
      </c>
      <c r="AE66" s="64">
        <f t="shared" si="10"/>
        <v>30</v>
      </c>
      <c r="AF66" s="82">
        <f t="shared" si="10"/>
        <v>30</v>
      </c>
      <c r="AG66" s="82">
        <f t="shared" si="10"/>
        <v>0</v>
      </c>
      <c r="AH66" s="82">
        <f t="shared" si="10"/>
        <v>210</v>
      </c>
      <c r="AI66" s="82">
        <f t="shared" si="10"/>
        <v>30</v>
      </c>
      <c r="AJ66" s="82">
        <f t="shared" si="10"/>
        <v>30</v>
      </c>
      <c r="AK66" s="83">
        <f t="shared" si="10"/>
        <v>2100</v>
      </c>
      <c r="AL66" s="83">
        <f t="shared" si="10"/>
        <v>180</v>
      </c>
    </row>
    <row r="67" spans="1:38" ht="46.5" customHeight="1">
      <c r="A67" s="110" t="s">
        <v>107</v>
      </c>
      <c r="B67" s="110"/>
      <c r="C67" s="61"/>
      <c r="D67" s="61"/>
      <c r="E67" s="61"/>
      <c r="F67" s="61"/>
      <c r="G67" s="64">
        <f aca="true" t="shared" si="11" ref="G67:AK67">G31+G52+G63</f>
        <v>120</v>
      </c>
      <c r="H67" s="64">
        <f t="shared" si="11"/>
        <v>0</v>
      </c>
      <c r="I67" s="64">
        <f t="shared" si="11"/>
        <v>270</v>
      </c>
      <c r="J67" s="64">
        <f t="shared" si="11"/>
        <v>0</v>
      </c>
      <c r="K67" s="64">
        <f t="shared" si="11"/>
        <v>30</v>
      </c>
      <c r="L67" s="82">
        <f t="shared" si="11"/>
        <v>150</v>
      </c>
      <c r="M67" s="82">
        <f t="shared" si="11"/>
        <v>0</v>
      </c>
      <c r="N67" s="82">
        <f t="shared" si="11"/>
        <v>240</v>
      </c>
      <c r="O67" s="82">
        <f t="shared" si="11"/>
        <v>0</v>
      </c>
      <c r="P67" s="82">
        <f t="shared" si="11"/>
        <v>30</v>
      </c>
      <c r="Q67" s="64">
        <f t="shared" si="11"/>
        <v>120</v>
      </c>
      <c r="R67" s="64">
        <f t="shared" si="11"/>
        <v>0</v>
      </c>
      <c r="S67" s="64">
        <f t="shared" si="11"/>
        <v>210</v>
      </c>
      <c r="T67" s="64">
        <f t="shared" si="11"/>
        <v>0</v>
      </c>
      <c r="U67" s="64">
        <f t="shared" si="11"/>
        <v>30</v>
      </c>
      <c r="V67" s="82">
        <f t="shared" si="11"/>
        <v>150</v>
      </c>
      <c r="W67" s="82">
        <f t="shared" si="11"/>
        <v>0</v>
      </c>
      <c r="X67" s="82">
        <f t="shared" si="11"/>
        <v>240</v>
      </c>
      <c r="Y67" s="82">
        <f t="shared" si="11"/>
        <v>0</v>
      </c>
      <c r="Z67" s="82">
        <f t="shared" si="11"/>
        <v>30</v>
      </c>
      <c r="AA67" s="64">
        <f t="shared" si="11"/>
        <v>60</v>
      </c>
      <c r="AB67" s="64">
        <f t="shared" si="11"/>
        <v>0</v>
      </c>
      <c r="AC67" s="64">
        <f t="shared" si="11"/>
        <v>270</v>
      </c>
      <c r="AD67" s="64">
        <f t="shared" si="11"/>
        <v>30</v>
      </c>
      <c r="AE67" s="64">
        <f t="shared" si="11"/>
        <v>30</v>
      </c>
      <c r="AF67" s="82">
        <f t="shared" si="11"/>
        <v>30</v>
      </c>
      <c r="AG67" s="82">
        <f t="shared" si="11"/>
        <v>0</v>
      </c>
      <c r="AH67" s="82">
        <f t="shared" si="11"/>
        <v>180</v>
      </c>
      <c r="AI67" s="82">
        <f t="shared" si="11"/>
        <v>30</v>
      </c>
      <c r="AJ67" s="82">
        <f t="shared" si="11"/>
        <v>30</v>
      </c>
      <c r="AK67" s="83">
        <f t="shared" si="11"/>
        <v>2100</v>
      </c>
      <c r="AL67" s="83">
        <f>SUM(K67,P67,U67,Z67,AE67,AJ67)</f>
        <v>180</v>
      </c>
    </row>
    <row r="68" spans="1:38" ht="13.5">
      <c r="A68" s="84"/>
      <c r="B68" s="85"/>
      <c r="C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1:38" ht="15" customHeight="1">
      <c r="A69" s="84"/>
      <c r="B69" s="102" t="s">
        <v>108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ht="15" customHeight="1">
      <c r="A70" s="84"/>
      <c r="B70" s="102" t="s">
        <v>109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</row>
    <row r="71" spans="1:38" ht="15" customHeight="1">
      <c r="A71" s="84"/>
      <c r="B71" s="102" t="s">
        <v>110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</row>
    <row r="72" spans="1:38" ht="18" customHeight="1">
      <c r="A72" s="84"/>
      <c r="B72" s="103" t="s">
        <v>111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</row>
    <row r="73" spans="1:38" ht="18" customHeight="1">
      <c r="A73" s="84"/>
      <c r="B73" s="102" t="s">
        <v>112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</row>
    <row r="74" spans="1:38" ht="27.75" customHeight="1">
      <c r="A74" s="84"/>
      <c r="B74" s="87" t="s">
        <v>123</v>
      </c>
      <c r="C74" s="88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100"/>
      <c r="AC74" s="100"/>
      <c r="AD74" s="100"/>
      <c r="AE74" s="100"/>
      <c r="AF74" s="100"/>
      <c r="AG74" s="100"/>
      <c r="AH74" s="86"/>
      <c r="AI74" s="86"/>
      <c r="AJ74" s="86"/>
      <c r="AK74" s="86"/>
      <c r="AL74" s="86"/>
    </row>
    <row r="75" spans="1:38" ht="27.75" customHeight="1">
      <c r="A75" s="84"/>
      <c r="B75" s="91"/>
      <c r="C75" s="3"/>
      <c r="D75" s="91"/>
      <c r="AK75" s="86"/>
      <c r="AL75" s="86"/>
    </row>
    <row r="76" spans="1:38" ht="39.75" customHeight="1">
      <c r="A76" s="84"/>
      <c r="B76" s="91"/>
      <c r="C76" s="3"/>
      <c r="D76" s="91"/>
      <c r="Z76" s="89"/>
      <c r="AA76" s="89"/>
      <c r="AB76" s="90"/>
      <c r="AC76" s="90"/>
      <c r="AD76" s="90"/>
      <c r="AE76" s="90"/>
      <c r="AF76" s="90"/>
      <c r="AG76" s="90"/>
      <c r="AH76" s="86"/>
      <c r="AI76" s="86"/>
      <c r="AJ76" s="86"/>
      <c r="AK76" s="86"/>
      <c r="AL76" s="86"/>
    </row>
    <row r="77" spans="1:38" ht="27.75" customHeight="1">
      <c r="A77" s="84"/>
      <c r="B77" s="91"/>
      <c r="C77" s="3"/>
      <c r="D77" s="91"/>
      <c r="Z77" s="89"/>
      <c r="AA77" s="89"/>
      <c r="AB77" s="90"/>
      <c r="AC77" s="90"/>
      <c r="AD77" s="90"/>
      <c r="AE77" s="90"/>
      <c r="AF77" s="90"/>
      <c r="AG77" s="90"/>
      <c r="AH77" s="86"/>
      <c r="AI77" s="86"/>
      <c r="AJ77" s="86"/>
      <c r="AK77" s="86"/>
      <c r="AL77" s="86"/>
    </row>
    <row r="78" spans="1:38" ht="27.75" customHeight="1">
      <c r="A78" s="84"/>
      <c r="B78" s="85"/>
      <c r="C78" s="85"/>
      <c r="D78" s="85"/>
      <c r="Z78" s="89"/>
      <c r="AA78" s="89"/>
      <c r="AB78" s="90"/>
      <c r="AC78" s="90"/>
      <c r="AD78" s="90"/>
      <c r="AE78" s="90"/>
      <c r="AF78" s="90"/>
      <c r="AG78" s="90"/>
      <c r="AH78" s="86"/>
      <c r="AI78" s="86"/>
      <c r="AJ78" s="86"/>
      <c r="AK78" s="86"/>
      <c r="AL78" s="86"/>
    </row>
    <row r="79" spans="1:38" ht="27.75" customHeight="1">
      <c r="A79" s="84"/>
      <c r="B79" s="85"/>
      <c r="C79" s="85"/>
      <c r="D79" s="85"/>
      <c r="Z79" s="89"/>
      <c r="AA79" s="89"/>
      <c r="AB79" s="90"/>
      <c r="AC79" s="90"/>
      <c r="AD79" s="90"/>
      <c r="AE79" s="90"/>
      <c r="AF79" s="90"/>
      <c r="AG79" s="90"/>
      <c r="AH79" s="86"/>
      <c r="AI79" s="86"/>
      <c r="AJ79" s="86"/>
      <c r="AK79" s="86"/>
      <c r="AL79" s="86"/>
    </row>
    <row r="80" spans="1:38" ht="27.75" customHeight="1">
      <c r="A80" s="84"/>
      <c r="B80" s="85"/>
      <c r="C80" s="85"/>
      <c r="D80" s="85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100"/>
      <c r="W80" s="100"/>
      <c r="X80" s="101"/>
      <c r="Y80" s="101"/>
      <c r="Z80" s="90"/>
      <c r="AA80" s="90"/>
      <c r="AB80" s="86"/>
      <c r="AC80" s="86"/>
      <c r="AD80" s="86"/>
      <c r="AE80" s="86"/>
      <c r="AF80" s="86"/>
      <c r="AG80"/>
      <c r="AH80"/>
      <c r="AI80"/>
      <c r="AJ80"/>
      <c r="AK80"/>
      <c r="AL80"/>
    </row>
    <row r="81" spans="1:38" ht="39" customHeight="1">
      <c r="A81" s="84"/>
      <c r="B81" s="85"/>
      <c r="C81" s="85"/>
      <c r="D81" s="85"/>
      <c r="E81" s="99"/>
      <c r="F81" s="99"/>
      <c r="G81" s="99"/>
      <c r="H81" s="99"/>
      <c r="I81" s="99"/>
      <c r="J81" s="99"/>
      <c r="K81" s="99"/>
      <c r="L81" s="99"/>
      <c r="M81" s="99"/>
      <c r="N81" s="93"/>
      <c r="O81" s="93"/>
      <c r="P81" s="99"/>
      <c r="Q81" s="99"/>
      <c r="R81" s="99"/>
      <c r="S81" s="99"/>
      <c r="T81" s="92"/>
      <c r="U81" s="92"/>
      <c r="V81" s="100"/>
      <c r="W81" s="100"/>
      <c r="X81" s="100"/>
      <c r="Y81" s="100"/>
      <c r="Z81" s="104"/>
      <c r="AA81" s="104"/>
      <c r="AB81" s="86"/>
      <c r="AC81" s="86"/>
      <c r="AD81" s="86"/>
      <c r="AE81" s="86"/>
      <c r="AF81" s="86"/>
      <c r="AG81"/>
      <c r="AH81"/>
      <c r="AI81"/>
      <c r="AJ81"/>
      <c r="AK81"/>
      <c r="AL81"/>
    </row>
  </sheetData>
  <sheetProtection selectLockedCells="1" selectUnlockedCells="1"/>
  <mergeCells count="62">
    <mergeCell ref="A1:AL1"/>
    <mergeCell ref="A2:AL2"/>
    <mergeCell ref="B3:AL3"/>
    <mergeCell ref="B4:Y4"/>
    <mergeCell ref="AA4:AL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9:A20"/>
    <mergeCell ref="B19:B20"/>
    <mergeCell ref="AK19:AK20"/>
    <mergeCell ref="AL19:AL20"/>
    <mergeCell ref="A21:A22"/>
    <mergeCell ref="B21:B22"/>
    <mergeCell ref="AK21:AK22"/>
    <mergeCell ref="AL21:AL22"/>
    <mergeCell ref="A30:B30"/>
    <mergeCell ref="A31:B31"/>
    <mergeCell ref="A32:AL32"/>
    <mergeCell ref="A41:B41"/>
    <mergeCell ref="A42:AL42"/>
    <mergeCell ref="A52:B52"/>
    <mergeCell ref="Z81:AA81"/>
    <mergeCell ref="A53:AL53"/>
    <mergeCell ref="A60:B60"/>
    <mergeCell ref="A61:AL61"/>
    <mergeCell ref="A63:B63"/>
    <mergeCell ref="A64:B64"/>
    <mergeCell ref="A65:B65"/>
    <mergeCell ref="A66:B66"/>
    <mergeCell ref="A67:B67"/>
    <mergeCell ref="B69:V69"/>
    <mergeCell ref="B70:AL70"/>
    <mergeCell ref="B71:AL71"/>
    <mergeCell ref="B72:AL72"/>
    <mergeCell ref="B73:AL73"/>
    <mergeCell ref="AB74:AG74"/>
    <mergeCell ref="E80:I81"/>
    <mergeCell ref="J80:O80"/>
    <mergeCell ref="P80:U80"/>
    <mergeCell ref="V80:W80"/>
    <mergeCell ref="X80:Y80"/>
    <mergeCell ref="J81:K81"/>
    <mergeCell ref="L81:M81"/>
    <mergeCell ref="P81:Q81"/>
    <mergeCell ref="R81:S81"/>
    <mergeCell ref="V81:Y81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59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J4" sqref="J4"/>
    </sheetView>
  </sheetViews>
  <sheetFormatPr defaultColWidth="8.8515625" defaultRowHeight="15"/>
  <cols>
    <col min="1" max="3" width="8.8515625" style="0" customWidth="1"/>
    <col min="4" max="4" width="2.00390625" style="0" customWidth="1"/>
    <col min="5" max="5" width="0" style="0" hidden="1" customWidth="1"/>
  </cols>
  <sheetData>
    <row r="1" spans="1:21" ht="12.75" customHeight="1">
      <c r="A1" s="111"/>
      <c r="B1" s="111"/>
      <c r="C1" s="111"/>
      <c r="D1" s="111"/>
      <c r="E1" s="111"/>
      <c r="F1" s="118" t="s">
        <v>113</v>
      </c>
      <c r="G1" s="118"/>
      <c r="H1" s="118"/>
      <c r="I1" s="118"/>
      <c r="J1" s="118"/>
      <c r="K1" s="118"/>
      <c r="L1" s="118"/>
      <c r="M1" s="118"/>
      <c r="N1" s="118" t="s">
        <v>114</v>
      </c>
      <c r="O1" s="118"/>
      <c r="P1" s="118"/>
      <c r="Q1" s="118"/>
      <c r="R1" s="118"/>
      <c r="S1" s="118"/>
      <c r="T1" s="118"/>
      <c r="U1" s="118"/>
    </row>
    <row r="2" spans="1:21" ht="12.75" customHeight="1">
      <c r="A2" s="111"/>
      <c r="B2" s="111"/>
      <c r="C2" s="111"/>
      <c r="D2" s="111"/>
      <c r="E2" s="111"/>
      <c r="F2" s="118" t="s">
        <v>115</v>
      </c>
      <c r="G2" s="118"/>
      <c r="H2" s="118" t="s">
        <v>116</v>
      </c>
      <c r="I2" s="118"/>
      <c r="J2" s="118" t="s">
        <v>117</v>
      </c>
      <c r="K2" s="118"/>
      <c r="L2" s="118"/>
      <c r="M2" s="118"/>
      <c r="N2" s="118" t="s">
        <v>115</v>
      </c>
      <c r="O2" s="118"/>
      <c r="P2" s="118" t="s">
        <v>116</v>
      </c>
      <c r="Q2" s="118"/>
      <c r="R2" s="118" t="s">
        <v>117</v>
      </c>
      <c r="S2" s="118"/>
      <c r="T2" s="118"/>
      <c r="U2" s="118"/>
    </row>
    <row r="3" spans="1:21" ht="15" customHeight="1">
      <c r="A3" s="135" t="s">
        <v>118</v>
      </c>
      <c r="B3" s="135"/>
      <c r="C3" s="135"/>
      <c r="D3" s="135"/>
      <c r="E3" s="135"/>
      <c r="F3" s="118"/>
      <c r="G3" s="118"/>
      <c r="H3" s="118"/>
      <c r="I3" s="118"/>
      <c r="J3" s="118"/>
      <c r="K3" s="118"/>
      <c r="L3" s="134" t="e">
        <f>F3/(F3+J4+F5)</f>
        <v>#REF!</v>
      </c>
      <c r="M3" s="134"/>
      <c r="N3" s="118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18"/>
      <c r="P3" s="118"/>
      <c r="Q3" s="118"/>
      <c r="R3" s="118"/>
      <c r="S3" s="118"/>
      <c r="T3" s="134" t="e">
        <f>N3/(N3+R4+N5)</f>
        <v>#REF!</v>
      </c>
      <c r="U3" s="134"/>
    </row>
    <row r="4" spans="1:21" ht="15" customHeight="1">
      <c r="A4" s="135" t="s">
        <v>119</v>
      </c>
      <c r="B4" s="135"/>
      <c r="C4" s="135"/>
      <c r="D4" s="135"/>
      <c r="E4" s="135"/>
      <c r="F4" s="118" t="e">
        <f>'Program studiów - siatki'!#REF!+'Program studiów - siatki'!#REF!+'Program studiów - siatki'!#REF!+'Program studiów - siatki'!#REF!+'Program studiów - siatki'!#REF!+'Program studiów - siatki'!#REF!</f>
        <v>#REF!</v>
      </c>
      <c r="G4" s="118"/>
      <c r="H4" s="118" t="e">
        <f>'Program studiów - siatki'!#REF!+'Program studiów - siatki'!#REF!+'Program studiów - siatki'!#REF!+'Program studiów - siatki'!#REF!+'Program studiów - siatki'!#REF!+'Program studiów - siatki'!#REF!</f>
        <v>#REF!</v>
      </c>
      <c r="I4" s="118"/>
      <c r="J4" s="118" t="e">
        <f>F4-('Program studiów - siatki'!I11+'Program studiów - siatki'!N11+'Program studiów - siatki'!S11+'Program studiów - siatki'!X11+'Program studiów - siatki'!AC11+'Program studiów - siatki'!AH11)</f>
        <v>#REF!</v>
      </c>
      <c r="K4" s="118"/>
      <c r="L4" s="134" t="e">
        <f>(J4+F5)/(F3+J4+F5)</f>
        <v>#REF!</v>
      </c>
      <c r="M4" s="134"/>
      <c r="N4" s="118" t="e">
        <f>'Program studiów - siatki'!#REF!+'Program studiów - siatki'!#REF!+'Program studiów - siatki'!#REF!+'Program studiów - siatki'!#REF!+'Program studiów - siatki'!#REF!+'Program studiów - siatki'!#REF!</f>
        <v>#REF!</v>
      </c>
      <c r="O4" s="118"/>
      <c r="P4" s="118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18"/>
      <c r="R4" s="118" t="e">
        <f>N4-('Program studiów - siatki'!I11+'Program studiów - siatki'!N11+'Program studiów - siatki'!S11+'Program studiów - siatki'!X11+'Program studiów - siatki'!AC11+'Program studiów - siatki'!AH11)</f>
        <v>#REF!</v>
      </c>
      <c r="S4" s="118"/>
      <c r="T4" s="134" t="e">
        <f>(R4+N5)/(N3+R4+N5)</f>
        <v>#REF!</v>
      </c>
      <c r="U4" s="134"/>
    </row>
    <row r="5" spans="1:21" ht="15" customHeight="1">
      <c r="A5" s="135" t="s">
        <v>120</v>
      </c>
      <c r="B5" s="135"/>
      <c r="C5" s="135"/>
      <c r="D5" s="135"/>
      <c r="E5" s="135"/>
      <c r="F5" s="118" t="e">
        <f>'Program studiów - siatki'!#REF!+'Program studiów - siatki'!#REF!</f>
        <v>#REF!</v>
      </c>
      <c r="G5" s="118"/>
      <c r="H5" s="118"/>
      <c r="I5" s="118"/>
      <c r="J5" s="118"/>
      <c r="K5" s="118"/>
      <c r="L5" s="134"/>
      <c r="M5" s="134"/>
      <c r="N5" s="118" t="e">
        <f>'Program studiów - siatki'!#REF!+'Program studiów - siatki'!#REF!</f>
        <v>#REF!</v>
      </c>
      <c r="O5" s="118"/>
      <c r="P5" s="118"/>
      <c r="Q5" s="118"/>
      <c r="R5" s="118"/>
      <c r="S5" s="118"/>
      <c r="T5" s="134"/>
      <c r="U5" s="134"/>
    </row>
  </sheetData>
  <sheetProtection selectLockedCells="1" selectUnlockedCells="1"/>
  <mergeCells count="28">
    <mergeCell ref="N1:U1"/>
    <mergeCell ref="F2:G2"/>
    <mergeCell ref="H2:I2"/>
    <mergeCell ref="J2:K2"/>
    <mergeCell ref="L2:M2"/>
    <mergeCell ref="N2:O2"/>
    <mergeCell ref="P2:Q2"/>
    <mergeCell ref="R2:S2"/>
    <mergeCell ref="L4:M5"/>
    <mergeCell ref="N4:O4"/>
    <mergeCell ref="T2:U2"/>
    <mergeCell ref="A3:E3"/>
    <mergeCell ref="F3:K3"/>
    <mergeCell ref="L3:M3"/>
    <mergeCell ref="N3:S3"/>
    <mergeCell ref="T3:U3"/>
    <mergeCell ref="A1:E2"/>
    <mergeCell ref="F1:M1"/>
    <mergeCell ref="P4:Q4"/>
    <mergeCell ref="R4:S4"/>
    <mergeCell ref="T4:U5"/>
    <mergeCell ref="A5:E5"/>
    <mergeCell ref="F5:K5"/>
    <mergeCell ref="N5:S5"/>
    <mergeCell ref="A4:E4"/>
    <mergeCell ref="F4:G4"/>
    <mergeCell ref="H4:I4"/>
    <mergeCell ref="J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Drzazgowska</cp:lastModifiedBy>
  <cp:lastPrinted>2018-06-06T09:01:05Z</cp:lastPrinted>
  <dcterms:created xsi:type="dcterms:W3CDTF">2018-03-03T21:17:41Z</dcterms:created>
  <dcterms:modified xsi:type="dcterms:W3CDTF">2018-07-04T21:50:55Z</dcterms:modified>
  <cp:category/>
  <cp:version/>
  <cp:contentType/>
  <cp:contentStatus/>
</cp:coreProperties>
</file>