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ia/Dropbox/PKA/POPRAWIONE siatki IBER/"/>
    </mc:Choice>
  </mc:AlternateContent>
  <xr:revisionPtr revIDLastSave="0" documentId="13_ncr:1_{7B44D207-79D2-9440-A9B1-D7B8DB670B78}" xr6:coauthVersionLast="46" xr6:coauthVersionMax="46" xr10:uidLastSave="{00000000-0000-0000-0000-000000000000}"/>
  <bookViews>
    <workbookView xWindow="0" yWindow="500" windowWidth="28040" windowHeight="16040" xr2:uid="{00000000-000D-0000-FFFF-FFFF00000000}"/>
  </bookViews>
  <sheets>
    <sheet name="Program studiów - siatki" sheetId="1" r:id="rId1"/>
    <sheet name="Arkusz1" sheetId="2" r:id="rId2"/>
  </sheets>
  <definedNames>
    <definedName name="_xlnm.Print_Area" localSheetId="0">'Program studiów - siatki'!$A$1:$AL$90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2" i="1" l="1"/>
  <c r="R33" i="1"/>
  <c r="M33" i="1"/>
  <c r="H33" i="1"/>
  <c r="AL20" i="1"/>
  <c r="AL23" i="1"/>
  <c r="AL24" i="1"/>
  <c r="K32" i="1" l="1"/>
  <c r="I32" i="1"/>
  <c r="AL13" i="1" l="1"/>
  <c r="AL14" i="1"/>
  <c r="AK13" i="1"/>
  <c r="AK16" i="1" l="1"/>
  <c r="AK15" i="1"/>
  <c r="AL50" i="1" l="1"/>
  <c r="AL51" i="1"/>
  <c r="AL52" i="1"/>
  <c r="AL53" i="1"/>
  <c r="AL54" i="1"/>
  <c r="AL55" i="1"/>
  <c r="AL56" i="1"/>
  <c r="AL57" i="1"/>
  <c r="AK50" i="1"/>
  <c r="AK51" i="1"/>
  <c r="AK52" i="1"/>
  <c r="AK53" i="1"/>
  <c r="AK54" i="1"/>
  <c r="AK55" i="1"/>
  <c r="AK56" i="1"/>
  <c r="AK57" i="1"/>
  <c r="AG62" i="1"/>
  <c r="AH62" i="1"/>
  <c r="AI62" i="1"/>
  <c r="AJ62" i="1"/>
  <c r="AF62" i="1"/>
  <c r="AB62" i="1"/>
  <c r="AC62" i="1"/>
  <c r="AD62" i="1"/>
  <c r="AE62" i="1"/>
  <c r="AA62" i="1"/>
  <c r="W62" i="1"/>
  <c r="X62" i="1"/>
  <c r="Y62" i="1"/>
  <c r="Z62" i="1"/>
  <c r="V62" i="1"/>
  <c r="U62" i="1"/>
  <c r="R62" i="1"/>
  <c r="S62" i="1"/>
  <c r="T62" i="1"/>
  <c r="Q62" i="1"/>
  <c r="M62" i="1"/>
  <c r="N62" i="1"/>
  <c r="O62" i="1"/>
  <c r="P62" i="1"/>
  <c r="L62" i="1"/>
  <c r="H62" i="1"/>
  <c r="I62" i="1"/>
  <c r="J62" i="1"/>
  <c r="K62" i="1"/>
  <c r="G62" i="1"/>
  <c r="AK49" i="1"/>
  <c r="AL49" i="1"/>
  <c r="AF73" i="1" l="1"/>
  <c r="AJ73" i="1"/>
  <c r="AC73" i="1"/>
  <c r="AE73" i="1"/>
  <c r="AC43" i="1"/>
  <c r="AL47" i="1"/>
  <c r="AK47" i="1"/>
  <c r="AL46" i="1"/>
  <c r="AK46" i="1"/>
  <c r="AL61" i="1"/>
  <c r="AL60" i="1"/>
  <c r="AK60" i="1"/>
  <c r="AL59" i="1"/>
  <c r="AK59" i="1"/>
  <c r="AK39" i="1"/>
  <c r="AL39" i="1"/>
  <c r="F4" i="2"/>
  <c r="J4" i="2" s="1"/>
  <c r="F5" i="2"/>
  <c r="N3" i="2"/>
  <c r="N4" i="2"/>
  <c r="R4" i="2" s="1"/>
  <c r="N5" i="2"/>
  <c r="H4" i="2"/>
  <c r="P4" i="2"/>
  <c r="AK11" i="1"/>
  <c r="AL11" i="1"/>
  <c r="AK12" i="1"/>
  <c r="AL12" i="1"/>
  <c r="AK14" i="1"/>
  <c r="AL15" i="1"/>
  <c r="AL16" i="1"/>
  <c r="AL17" i="1"/>
  <c r="AK18" i="1"/>
  <c r="AL18" i="1"/>
  <c r="AL19" i="1"/>
  <c r="AL21" i="1"/>
  <c r="AK24" i="1"/>
  <c r="AK26" i="1"/>
  <c r="AL26" i="1"/>
  <c r="AK27" i="1"/>
  <c r="AL27" i="1"/>
  <c r="AK28" i="1"/>
  <c r="AL28" i="1"/>
  <c r="AK29" i="1"/>
  <c r="AL29" i="1"/>
  <c r="AK31" i="1"/>
  <c r="AL31" i="1"/>
  <c r="G32" i="1"/>
  <c r="H32" i="1"/>
  <c r="I43" i="1"/>
  <c r="I73" i="1"/>
  <c r="J32" i="1"/>
  <c r="J33" i="1" s="1"/>
  <c r="L32" i="1"/>
  <c r="M32" i="1"/>
  <c r="M73" i="1"/>
  <c r="N32" i="1"/>
  <c r="O32" i="1"/>
  <c r="P32" i="1"/>
  <c r="P43" i="1"/>
  <c r="P73" i="1"/>
  <c r="Q32" i="1"/>
  <c r="R32" i="1"/>
  <c r="S32" i="1"/>
  <c r="S43" i="1"/>
  <c r="S73" i="1"/>
  <c r="S33" i="1"/>
  <c r="T32" i="1"/>
  <c r="T33" i="1" s="1"/>
  <c r="T43" i="1"/>
  <c r="T73" i="1"/>
  <c r="U32" i="1"/>
  <c r="V32" i="1"/>
  <c r="W32" i="1"/>
  <c r="W73" i="1"/>
  <c r="X32" i="1"/>
  <c r="Y32" i="1"/>
  <c r="Y33" i="1" s="1"/>
  <c r="Z32" i="1"/>
  <c r="Z43" i="1"/>
  <c r="Z73" i="1"/>
  <c r="AA32" i="1"/>
  <c r="AA43" i="1"/>
  <c r="AA73" i="1"/>
  <c r="AB32" i="1"/>
  <c r="AC32" i="1"/>
  <c r="AC33" i="1"/>
  <c r="AD32" i="1"/>
  <c r="AE32" i="1"/>
  <c r="AE33" i="1"/>
  <c r="AF32" i="1"/>
  <c r="AF33" i="1" s="1"/>
  <c r="AG32" i="1"/>
  <c r="AH32" i="1"/>
  <c r="AH43" i="1"/>
  <c r="AH73" i="1"/>
  <c r="AI32" i="1"/>
  <c r="AI43" i="1"/>
  <c r="AI73" i="1"/>
  <c r="AJ32" i="1"/>
  <c r="G33" i="1"/>
  <c r="G43" i="1"/>
  <c r="G73" i="1"/>
  <c r="H73" i="1"/>
  <c r="I33" i="1"/>
  <c r="K33" i="1"/>
  <c r="L33" i="1"/>
  <c r="L43" i="1"/>
  <c r="L73" i="1"/>
  <c r="N33" i="1"/>
  <c r="P33" i="1"/>
  <c r="Q33" i="1"/>
  <c r="Q43" i="1"/>
  <c r="Q73" i="1"/>
  <c r="U33" i="1"/>
  <c r="U73" i="1"/>
  <c r="V33" i="1"/>
  <c r="X33" i="1"/>
  <c r="X43" i="1"/>
  <c r="X73" i="1"/>
  <c r="Z33" i="1"/>
  <c r="AA33" i="1"/>
  <c r="AB73" i="1"/>
  <c r="AB43" i="1"/>
  <c r="AD33" i="1"/>
  <c r="AF43" i="1"/>
  <c r="AH33" i="1"/>
  <c r="AI33" i="1"/>
  <c r="AJ33" i="1"/>
  <c r="AK35" i="1"/>
  <c r="AL35" i="1"/>
  <c r="AK36" i="1"/>
  <c r="AL36" i="1"/>
  <c r="AK37" i="1"/>
  <c r="AL37" i="1"/>
  <c r="AK38" i="1"/>
  <c r="AL38" i="1"/>
  <c r="AK40" i="1"/>
  <c r="AL40" i="1"/>
  <c r="AK41" i="1"/>
  <c r="AL41" i="1"/>
  <c r="AK42" i="1"/>
  <c r="AL42" i="1"/>
  <c r="H43" i="1"/>
  <c r="J43" i="1"/>
  <c r="K43" i="1"/>
  <c r="K73" i="1"/>
  <c r="M43" i="1"/>
  <c r="N43" i="1"/>
  <c r="O43" i="1"/>
  <c r="O73" i="1"/>
  <c r="R43" i="1"/>
  <c r="U43" i="1"/>
  <c r="V43" i="1"/>
  <c r="W43" i="1"/>
  <c r="Y43" i="1"/>
  <c r="AD43" i="1"/>
  <c r="AE43" i="1"/>
  <c r="AG43" i="1"/>
  <c r="AJ43" i="1"/>
  <c r="J73" i="1"/>
  <c r="N73" i="1"/>
  <c r="R73" i="1"/>
  <c r="V73" i="1"/>
  <c r="Y73" i="1"/>
  <c r="AD73" i="1"/>
  <c r="AG73" i="1"/>
  <c r="AK64" i="1"/>
  <c r="AL64" i="1"/>
  <c r="AK65" i="1"/>
  <c r="AL65" i="1"/>
  <c r="AK66" i="1"/>
  <c r="AK67" i="1"/>
  <c r="AK68" i="1"/>
  <c r="AK69" i="1"/>
  <c r="AL66" i="1"/>
  <c r="AL67" i="1"/>
  <c r="AL68" i="1"/>
  <c r="AL69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2" i="1"/>
  <c r="AK73" i="1" s="1"/>
  <c r="AL72" i="1"/>
  <c r="AL73" i="1" s="1"/>
  <c r="AL32" i="1" l="1"/>
  <c r="W75" i="1"/>
  <c r="AA75" i="1"/>
  <c r="T74" i="1"/>
  <c r="R77" i="1"/>
  <c r="L74" i="1"/>
  <c r="AL62" i="1"/>
  <c r="AK62" i="1"/>
  <c r="Q75" i="1"/>
  <c r="N76" i="1"/>
  <c r="Z74" i="1"/>
  <c r="AG75" i="1"/>
  <c r="I77" i="1"/>
  <c r="AA76" i="1"/>
  <c r="AC76" i="1"/>
  <c r="M74" i="1"/>
  <c r="AE76" i="1"/>
  <c r="AB74" i="1"/>
  <c r="I74" i="1"/>
  <c r="AD75" i="1"/>
  <c r="L75" i="1"/>
  <c r="L76" i="1"/>
  <c r="X77" i="1"/>
  <c r="I76" i="1"/>
  <c r="AE75" i="1"/>
  <c r="U74" i="1"/>
  <c r="V76" i="1"/>
  <c r="AC75" i="1"/>
  <c r="V77" i="1"/>
  <c r="Q74" i="1"/>
  <c r="H75" i="1"/>
  <c r="AC74" i="1"/>
  <c r="W33" i="1"/>
  <c r="W77" i="1" s="1"/>
  <c r="I75" i="1"/>
  <c r="Z75" i="1"/>
  <c r="AH77" i="1"/>
  <c r="AH76" i="1"/>
  <c r="G76" i="1"/>
  <c r="Q77" i="1"/>
  <c r="AI74" i="1"/>
  <c r="G75" i="1"/>
  <c r="H77" i="1"/>
  <c r="P77" i="1"/>
  <c r="L77" i="1"/>
  <c r="K75" i="1"/>
  <c r="Q76" i="1"/>
  <c r="J77" i="1"/>
  <c r="N77" i="1"/>
  <c r="P74" i="1"/>
  <c r="AC77" i="1"/>
  <c r="T76" i="1"/>
  <c r="AI75" i="1"/>
  <c r="S77" i="1"/>
  <c r="AI77" i="1"/>
  <c r="S76" i="1"/>
  <c r="Y74" i="1"/>
  <c r="J76" i="1"/>
  <c r="AJ76" i="1"/>
  <c r="P75" i="1"/>
  <c r="AE77" i="1"/>
  <c r="AK43" i="1"/>
  <c r="AK70" i="1"/>
  <c r="Y75" i="1"/>
  <c r="AB33" i="1"/>
  <c r="AB76" i="1" s="1"/>
  <c r="U75" i="1"/>
  <c r="X75" i="1"/>
  <c r="S74" i="1"/>
  <c r="O75" i="1"/>
  <c r="AL33" i="1"/>
  <c r="AL70" i="1"/>
  <c r="U77" i="1"/>
  <c r="T75" i="1"/>
  <c r="R76" i="1"/>
  <c r="N74" i="1"/>
  <c r="J74" i="1"/>
  <c r="AK33" i="1"/>
  <c r="K74" i="1"/>
  <c r="AD74" i="1"/>
  <c r="Z76" i="1"/>
  <c r="AA74" i="1"/>
  <c r="W74" i="1"/>
  <c r="R74" i="1"/>
  <c r="M75" i="1"/>
  <c r="AB75" i="1"/>
  <c r="V74" i="1"/>
  <c r="V75" i="1"/>
  <c r="AD77" i="1"/>
  <c r="X76" i="1"/>
  <c r="AH75" i="1"/>
  <c r="AG74" i="1"/>
  <c r="T77" i="1"/>
  <c r="P76" i="1"/>
  <c r="K76" i="1"/>
  <c r="AJ75" i="1"/>
  <c r="T3" i="2"/>
  <c r="T4" i="2"/>
  <c r="Y76" i="1"/>
  <c r="Y77" i="1"/>
  <c r="L3" i="2"/>
  <c r="L4" i="2"/>
  <c r="AF76" i="1"/>
  <c r="AF77" i="1"/>
  <c r="M77" i="1"/>
  <c r="M76" i="1"/>
  <c r="AI76" i="1"/>
  <c r="X74" i="1"/>
  <c r="AJ74" i="1"/>
  <c r="J75" i="1"/>
  <c r="O74" i="1"/>
  <c r="AF74" i="1"/>
  <c r="Z77" i="1"/>
  <c r="G77" i="1"/>
  <c r="G74" i="1"/>
  <c r="AL43" i="1"/>
  <c r="R75" i="1"/>
  <c r="AF75" i="1"/>
  <c r="K77" i="1"/>
  <c r="AG33" i="1"/>
  <c r="O33" i="1"/>
  <c r="H74" i="1"/>
  <c r="AJ77" i="1"/>
  <c r="AD76" i="1"/>
  <c r="H76" i="1"/>
  <c r="S75" i="1"/>
  <c r="AH74" i="1"/>
  <c r="N75" i="1"/>
  <c r="AA77" i="1"/>
  <c r="U76" i="1"/>
  <c r="AE74" i="1"/>
  <c r="AL76" i="1" l="1"/>
  <c r="AL75" i="1"/>
  <c r="AK75" i="1"/>
  <c r="AB77" i="1"/>
  <c r="W76" i="1"/>
  <c r="AK77" i="1"/>
  <c r="AK74" i="1"/>
  <c r="AL74" i="1"/>
  <c r="AK76" i="1"/>
  <c r="AG76" i="1"/>
  <c r="AG77" i="1"/>
  <c r="O77" i="1"/>
  <c r="O76" i="1"/>
  <c r="AL77" i="1"/>
</calcChain>
</file>

<file path=xl/sharedStrings.xml><?xml version="1.0" encoding="utf-8"?>
<sst xmlns="http://schemas.openxmlformats.org/spreadsheetml/2006/main" count="185" uniqueCount="147">
  <si>
    <t>PLAN STUDIÓW STACJONARNYCH PIERWSZEGO STOPNIA</t>
  </si>
  <si>
    <t>WYDZIAŁ: FILOLOGICZNY</t>
  </si>
  <si>
    <t>KIERUNEK: IBERYSTYKA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</si>
  <si>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</si>
  <si>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</si>
  <si>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</si>
  <si>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</si>
  <si>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</si>
  <si>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</si>
  <si>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</si>
  <si>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</si>
  <si>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</si>
  <si>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</si>
  <si>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</si>
  <si>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</si>
  <si>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</si>
  <si>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</si>
  <si>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</si>
  <si>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</si>
  <si>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</si>
  <si>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</si>
  <si>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</si>
  <si>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</si>
  <si>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</si>
  <si>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</si>
  <si>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</si>
  <si>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</si>
  <si>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</si>
  <si>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1a.**</t>
  </si>
  <si>
    <t>Praktyczna nauka języka hiszpańskiego</t>
  </si>
  <si>
    <t>2,4,6</t>
  </si>
  <si>
    <t>1b.***</t>
  </si>
  <si>
    <t>2.</t>
  </si>
  <si>
    <t>Praktyczna nauka języka portugalskiego</t>
  </si>
  <si>
    <t>3.</t>
  </si>
  <si>
    <t>Dzieje i kultura Półwyspu Iberyjskiego</t>
  </si>
  <si>
    <t>4.</t>
  </si>
  <si>
    <t>Dzieje i kultura Ameryki Łacińskiej</t>
  </si>
  <si>
    <t>5.</t>
  </si>
  <si>
    <t>Wstęp do literatury iberyjskiej</t>
  </si>
  <si>
    <t>6.</t>
  </si>
  <si>
    <t>Literatura latynoamerykańska</t>
  </si>
  <si>
    <t>7.</t>
  </si>
  <si>
    <t>8.</t>
  </si>
  <si>
    <t>9.</t>
  </si>
  <si>
    <t>10.</t>
  </si>
  <si>
    <t>11.</t>
  </si>
  <si>
    <t>Językoznawstwo stosowane</t>
  </si>
  <si>
    <t>12.</t>
  </si>
  <si>
    <t>Historia języków romańskich</t>
  </si>
  <si>
    <t>13.</t>
  </si>
  <si>
    <t>14.</t>
  </si>
  <si>
    <t>Seminarium licencjackie</t>
  </si>
  <si>
    <t>15.</t>
  </si>
  <si>
    <t>Wykład ogólnouczelniany</t>
  </si>
  <si>
    <t>16.</t>
  </si>
  <si>
    <t>Wychowanie fizyczne</t>
  </si>
  <si>
    <t>razem**</t>
  </si>
  <si>
    <t>razem***</t>
  </si>
  <si>
    <t>B1. SPECJALNOŚĆ TRANSLATORYCZNA</t>
  </si>
  <si>
    <t>17.</t>
  </si>
  <si>
    <t>Teoria przekładu</t>
  </si>
  <si>
    <t>18.</t>
  </si>
  <si>
    <t>Język hiszpański specjalistyczny: ekonomiczny, prawniczy, techniczny</t>
  </si>
  <si>
    <t>19.</t>
  </si>
  <si>
    <t>Tłumaczenia pisemne</t>
  </si>
  <si>
    <t>20.</t>
  </si>
  <si>
    <t>Tłumaczenia ustne</t>
  </si>
  <si>
    <t>21.</t>
  </si>
  <si>
    <t>Tłumaczenia specjalistyczne</t>
  </si>
  <si>
    <t>22.</t>
  </si>
  <si>
    <t>Komputer w pracy tłumacza</t>
  </si>
  <si>
    <t>23.</t>
  </si>
  <si>
    <t>Fakultet przekładoznawczy</t>
  </si>
  <si>
    <t>24.</t>
  </si>
  <si>
    <t>Praktyka zawodowa - 120 godzin</t>
  </si>
  <si>
    <t>razem</t>
  </si>
  <si>
    <t>B2. SPECJALNOŚĆ NAUCZYCIELSKA</t>
  </si>
  <si>
    <t>25.</t>
  </si>
  <si>
    <t>26.</t>
  </si>
  <si>
    <t>27.</t>
  </si>
  <si>
    <t>G. ŚCIEŻKI**</t>
  </si>
  <si>
    <t>1.</t>
  </si>
  <si>
    <t>C. FAKULTETY</t>
  </si>
  <si>
    <t>33.</t>
  </si>
  <si>
    <t>SPECJALNOŚĆ TRANSLATORYCZNA**</t>
  </si>
  <si>
    <t>SPECJALNOŚĆ NAUCZYCIELSKA**</t>
  </si>
  <si>
    <t>SPECJALNOŚĆ TRANSLATORYCZNA***</t>
  </si>
  <si>
    <t>SPECJALNOŚĆ NAUCZYCIELSKA***</t>
  </si>
  <si>
    <t>* kursywą zaznaczono przedmioty do wyboru</t>
  </si>
  <si>
    <t>** zajęcia dla grupy zaawansowanej</t>
  </si>
  <si>
    <t>*** zajęcia dla grupy początkującej</t>
  </si>
  <si>
    <t>**** zajęcia realizowane w formie wykładu wydziałowego</t>
  </si>
  <si>
    <t>SPECJALNOŚĆ TRANSLATORYCZNA</t>
  </si>
  <si>
    <t>SPECJALNOŚĆ KOMUNIKACJA KULTUROWA</t>
  </si>
  <si>
    <t>Z PNJF GR. ZAAWANS.</t>
  </si>
  <si>
    <t>Z PNJF GR. POCZĄT.</t>
  </si>
  <si>
    <t>BEZ PNJF</t>
  </si>
  <si>
    <t>WYKŁADY</t>
  </si>
  <si>
    <t>ĆWICZENIA</t>
  </si>
  <si>
    <t>SEMINARIA</t>
  </si>
  <si>
    <t>1,2,3,4 5,6</t>
  </si>
  <si>
    <t>4,5,6</t>
  </si>
  <si>
    <t>3,4,5</t>
  </si>
  <si>
    <t>1,2,3,4,5,6</t>
  </si>
  <si>
    <t>Literatura Hiszpanii od średniowiecza do baroku</t>
  </si>
  <si>
    <t>Literatura Hiszpanii od oświecenia do XX wieku</t>
  </si>
  <si>
    <t>Literatura krajów portugalskojęzycznych</t>
  </si>
  <si>
    <t>Współczesna literatura Hiszpanii</t>
  </si>
  <si>
    <t>Myśl humanistyczna i społeczna w krajach romańskich (1*)</t>
  </si>
  <si>
    <t>36.</t>
  </si>
  <si>
    <t>Podstawy dydaktyki****</t>
  </si>
  <si>
    <t>Emisja głosu</t>
  </si>
  <si>
    <t>Metodyka nauczania języka hiszpańskiego</t>
  </si>
  <si>
    <t>34.</t>
  </si>
  <si>
    <t>35.</t>
  </si>
  <si>
    <t>37.</t>
  </si>
  <si>
    <t>Psychologia dla nauczycieli****</t>
  </si>
  <si>
    <t>Szkoła i nauczyciel****</t>
  </si>
  <si>
    <t xml:space="preserve">Przedmiot fakultatywny </t>
  </si>
  <si>
    <t>Morfologia i składnia języka hiszpańskiego</t>
  </si>
  <si>
    <t>Praktyka psychologiczno-pedagogiczna na II i III etapie edukacyjnym (30 godz.)</t>
  </si>
  <si>
    <t>28.</t>
  </si>
  <si>
    <t>41.</t>
  </si>
  <si>
    <t>Grupa C. Podstawy dydaktyki i emisja głosu</t>
  </si>
  <si>
    <t>Grupa B. Przygotowanie psychologiczno-pedagogiczne</t>
  </si>
  <si>
    <t>Grupa A. Przygotowanie dydaktyczne do nauczania języka hiszpańskiego</t>
  </si>
  <si>
    <t>Język hiszpański w dydaktyce</t>
  </si>
  <si>
    <t>Przygotowanie do praktyki zawodowej - część psychologiczna</t>
  </si>
  <si>
    <t>Omówienie praktyki zawodowej - część psychologiczna</t>
  </si>
  <si>
    <t>32.</t>
  </si>
  <si>
    <t>Przygotowanie do praktyki zawodowej - część pedagogiczna</t>
  </si>
  <si>
    <t>Omówienie praktyki zawodowej - część pedagogiczna</t>
  </si>
  <si>
    <t>Ocenianie, diagnostyka edukacyjna i ewaluacja oświatowa w pracy dydaktycznej nauczyciela****</t>
  </si>
  <si>
    <t>38.</t>
  </si>
  <si>
    <t>39.</t>
  </si>
  <si>
    <t>40.</t>
  </si>
  <si>
    <t>Fonetyka i fonologia</t>
  </si>
  <si>
    <t>29.</t>
  </si>
  <si>
    <t>30.</t>
  </si>
  <si>
    <t>31.</t>
  </si>
  <si>
    <t>OD R. AK. 2020/2021</t>
  </si>
  <si>
    <t>W trakcie I roku studenci zobowiązani są do zaliczenia szkolenia z zakresu BHP oraz ochrony własności intelektualnej, a także szkolenia bibliotecznego</t>
  </si>
  <si>
    <r>
      <rPr>
        <i/>
        <sz val="11"/>
        <rFont val="Calibri"/>
        <family val="2"/>
      </rPr>
      <t>Podstawy psychologii****</t>
    </r>
  </si>
  <si>
    <r>
      <rPr>
        <i/>
        <sz val="11"/>
        <rFont val="Calibri"/>
        <family val="2"/>
      </rPr>
      <t>Podstawy pedagogiki i edukacji****</t>
    </r>
  </si>
  <si>
    <t>Elementy językoznawstwa ogólnego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</si>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</sst>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i/>
      <sz val="10"/>
      <name val="Times New Roman"/>
      <family val="1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52"/>
        <bgColor indexed="53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3" xfId="2" applyFont="1" applyBorder="1" applyAlignment="1">
      <alignment horizontal="right" vertical="center"/>
    </xf>
    <xf numFmtId="0" fontId="14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7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right" vertical="center"/>
    </xf>
    <xf numFmtId="0" fontId="14" fillId="0" borderId="4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7" borderId="2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1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12" borderId="3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9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">
    <cellStyle name="Hiperłącze" xfId="3" builtinId="8" hidden="1"/>
    <cellStyle name="Normalny" xfId="0" builtinId="0"/>
    <cellStyle name="Normalny_Arkusz1" xfId="1" xr:uid="{00000000-0005-0000-0000-000002000000}"/>
    <cellStyle name="Normalny_Program studiów - siatki" xfId="2" xr:uid="{00000000-0005-0000-0000-000003000000}"/>
    <cellStyle name="Odwiedzone hiperłącze" xfId="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0"/>
  <sheetViews>
    <sheetView tabSelected="1" topLeftCell="A36" zoomScale="80" zoomScaleNormal="80" zoomScaleSheetLayoutView="75" workbookViewId="0">
      <selection activeCell="AK74" sqref="AK74"/>
    </sheetView>
  </sheetViews>
  <sheetFormatPr baseColWidth="10" defaultColWidth="11.5" defaultRowHeight="15" x14ac:dyDescent="0.2"/>
  <cols>
    <col min="1" max="1" width="6.83203125" style="1" customWidth="1"/>
    <col min="2" max="2" width="22.1640625" style="72" customWidth="1"/>
    <col min="3" max="3" width="6.5" style="8" customWidth="1"/>
    <col min="4" max="4" width="5.83203125" style="68" customWidth="1"/>
    <col min="5" max="5" width="6.5" style="68" customWidth="1"/>
    <col min="6" max="6" width="6.5" style="8" customWidth="1"/>
    <col min="7" max="7" width="5" style="8" customWidth="1"/>
    <col min="8" max="8" width="5.5" style="8" customWidth="1"/>
    <col min="9" max="10" width="4.5" style="8" customWidth="1"/>
    <col min="11" max="11" width="5.83203125" style="8" customWidth="1"/>
    <col min="12" max="12" width="5.5" style="8" customWidth="1"/>
    <col min="13" max="14" width="4.83203125" style="8" customWidth="1"/>
    <col min="15" max="15" width="4.5" style="8" customWidth="1"/>
    <col min="16" max="16" width="5.5" style="8" customWidth="1"/>
    <col min="17" max="17" width="4.5" style="8" customWidth="1"/>
    <col min="18" max="18" width="4.83203125" style="8" customWidth="1"/>
    <col min="19" max="19" width="4.5" style="8" customWidth="1"/>
    <col min="20" max="20" width="4.83203125" style="8" customWidth="1"/>
    <col min="21" max="21" width="5.5" style="8" customWidth="1"/>
    <col min="22" max="22" width="4.5" style="8" customWidth="1"/>
    <col min="23" max="23" width="5.1640625" style="8" customWidth="1"/>
    <col min="24" max="24" width="4.83203125" style="8" customWidth="1"/>
    <col min="25" max="25" width="5" style="8" customWidth="1"/>
    <col min="26" max="26" width="6" style="8" customWidth="1"/>
    <col min="27" max="28" width="4.83203125" style="8" customWidth="1"/>
    <col min="29" max="29" width="4.5" style="8" customWidth="1"/>
    <col min="30" max="30" width="4.83203125" style="8" customWidth="1"/>
    <col min="31" max="32" width="5.5" style="8" customWidth="1"/>
    <col min="33" max="33" width="4.83203125" style="8" customWidth="1"/>
    <col min="34" max="34" width="5.5" style="8" customWidth="1"/>
    <col min="35" max="35" width="5.1640625" style="8" customWidth="1"/>
    <col min="36" max="36" width="5.83203125" style="8" customWidth="1"/>
    <col min="37" max="37" width="7.1640625" style="8" customWidth="1"/>
    <col min="38" max="38" width="8.5" style="8" customWidth="1"/>
    <col min="39" max="16384" width="11.5" style="1"/>
  </cols>
  <sheetData>
    <row r="1" spans="1:38" ht="16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8" ht="16" x14ac:dyDescent="0.2">
      <c r="A2" s="81" t="s">
        <v>141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</row>
    <row r="3" spans="1:38" ht="31.5" customHeight="1" x14ac:dyDescent="0.2">
      <c r="A3" s="2"/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</row>
    <row r="4" spans="1:38" ht="15.75" customHeight="1" x14ac:dyDescent="0.2">
      <c r="A4" s="2"/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3"/>
      <c r="AA4" s="84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38" ht="16" x14ac:dyDescent="0.2">
      <c r="A5" s="4"/>
      <c r="B5" s="5"/>
      <c r="C5" s="6"/>
      <c r="D5" s="3"/>
      <c r="E5" s="3"/>
      <c r="F5" s="6"/>
      <c r="G5" s="6"/>
      <c r="H5" s="6"/>
      <c r="I5" s="6"/>
      <c r="J5" s="6"/>
      <c r="K5" s="7"/>
      <c r="L5" s="6"/>
      <c r="M5" s="6"/>
      <c r="N5" s="6"/>
      <c r="O5" s="6"/>
      <c r="P5" s="6"/>
      <c r="Q5" s="6"/>
      <c r="R5" s="6"/>
      <c r="S5" s="6"/>
      <c r="T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5" customHeight="1" x14ac:dyDescent="0.2">
      <c r="A6" s="86"/>
      <c r="B6" s="86"/>
      <c r="C6" s="86"/>
      <c r="D6" s="86"/>
      <c r="E6" s="86"/>
      <c r="F6" s="86"/>
      <c r="G6" s="87" t="s">
        <v>3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</row>
    <row r="7" spans="1:38" ht="30" customHeight="1" x14ac:dyDescent="0.2">
      <c r="A7" s="88" t="s">
        <v>4</v>
      </c>
      <c r="B7" s="89" t="s">
        <v>5</v>
      </c>
      <c r="C7" s="89" t="s">
        <v>6</v>
      </c>
      <c r="D7" s="90" t="s">
        <v>7</v>
      </c>
      <c r="E7" s="90"/>
      <c r="F7" s="90"/>
      <c r="G7" s="91" t="s">
        <v>8</v>
      </c>
      <c r="H7" s="91"/>
      <c r="I7" s="91"/>
      <c r="J7" s="91"/>
      <c r="K7" s="91"/>
      <c r="L7" s="91"/>
      <c r="M7" s="91"/>
      <c r="N7" s="91"/>
      <c r="O7" s="91"/>
      <c r="P7" s="91"/>
      <c r="Q7" s="92" t="s">
        <v>9</v>
      </c>
      <c r="R7" s="92"/>
      <c r="S7" s="92"/>
      <c r="T7" s="92"/>
      <c r="U7" s="92"/>
      <c r="V7" s="92"/>
      <c r="W7" s="92"/>
      <c r="X7" s="92"/>
      <c r="Y7" s="92"/>
      <c r="Z7" s="92"/>
      <c r="AA7" s="93" t="s">
        <v>10</v>
      </c>
      <c r="AB7" s="93"/>
      <c r="AC7" s="93"/>
      <c r="AD7" s="93"/>
      <c r="AE7" s="93"/>
      <c r="AF7" s="93"/>
      <c r="AG7" s="93"/>
      <c r="AH7" s="93"/>
      <c r="AI7" s="93"/>
      <c r="AJ7" s="93"/>
      <c r="AK7" s="89" t="s">
        <v>11</v>
      </c>
      <c r="AL7" s="89" t="s">
        <v>12</v>
      </c>
    </row>
    <row r="8" spans="1:38" s="9" customFormat="1" ht="22.5" customHeight="1" x14ac:dyDescent="0.2">
      <c r="A8" s="88"/>
      <c r="B8" s="89"/>
      <c r="C8" s="89"/>
      <c r="D8" s="90"/>
      <c r="E8" s="90"/>
      <c r="F8" s="90"/>
      <c r="G8" s="94" t="s">
        <v>13</v>
      </c>
      <c r="H8" s="94"/>
      <c r="I8" s="94"/>
      <c r="J8" s="94"/>
      <c r="K8" s="94"/>
      <c r="L8" s="91" t="s">
        <v>14</v>
      </c>
      <c r="M8" s="91"/>
      <c r="N8" s="91"/>
      <c r="O8" s="91"/>
      <c r="P8" s="91"/>
      <c r="Q8" s="95" t="s">
        <v>15</v>
      </c>
      <c r="R8" s="95"/>
      <c r="S8" s="95"/>
      <c r="T8" s="95"/>
      <c r="U8" s="95"/>
      <c r="V8" s="92" t="s">
        <v>16</v>
      </c>
      <c r="W8" s="92"/>
      <c r="X8" s="92"/>
      <c r="Y8" s="92"/>
      <c r="Z8" s="92"/>
      <c r="AA8" s="96" t="s">
        <v>17</v>
      </c>
      <c r="AB8" s="96"/>
      <c r="AC8" s="96"/>
      <c r="AD8" s="96"/>
      <c r="AE8" s="96"/>
      <c r="AF8" s="93" t="s">
        <v>18</v>
      </c>
      <c r="AG8" s="93"/>
      <c r="AH8" s="93"/>
      <c r="AI8" s="93"/>
      <c r="AJ8" s="93"/>
      <c r="AK8" s="89"/>
      <c r="AL8" s="89"/>
    </row>
    <row r="9" spans="1:38" s="9" customFormat="1" ht="30.75" customHeight="1" x14ac:dyDescent="0.2">
      <c r="A9" s="88"/>
      <c r="B9" s="89"/>
      <c r="C9" s="89"/>
      <c r="D9" s="10" t="s">
        <v>19</v>
      </c>
      <c r="E9" s="10" t="s">
        <v>20</v>
      </c>
      <c r="F9" s="10" t="s">
        <v>21</v>
      </c>
      <c r="G9" s="11" t="s">
        <v>22</v>
      </c>
      <c r="H9" s="11" t="s">
        <v>23</v>
      </c>
      <c r="I9" s="11" t="s">
        <v>24</v>
      </c>
      <c r="J9" s="11" t="s">
        <v>25</v>
      </c>
      <c r="K9" s="11" t="s">
        <v>26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  <c r="Q9" s="13" t="s">
        <v>22</v>
      </c>
      <c r="R9" s="13" t="s">
        <v>23</v>
      </c>
      <c r="S9" s="13" t="s">
        <v>24</v>
      </c>
      <c r="T9" s="13" t="s">
        <v>25</v>
      </c>
      <c r="U9" s="13" t="s">
        <v>26</v>
      </c>
      <c r="V9" s="14" t="s">
        <v>22</v>
      </c>
      <c r="W9" s="14" t="s">
        <v>23</v>
      </c>
      <c r="X9" s="14" t="s">
        <v>24</v>
      </c>
      <c r="Y9" s="14" t="s">
        <v>25</v>
      </c>
      <c r="Z9" s="14" t="s">
        <v>26</v>
      </c>
      <c r="AA9" s="15" t="s">
        <v>22</v>
      </c>
      <c r="AB9" s="15" t="s">
        <v>23</v>
      </c>
      <c r="AC9" s="15" t="s">
        <v>24</v>
      </c>
      <c r="AD9" s="15" t="s">
        <v>25</v>
      </c>
      <c r="AE9" s="15" t="s">
        <v>26</v>
      </c>
      <c r="AF9" s="16" t="s">
        <v>22</v>
      </c>
      <c r="AG9" s="16" t="s">
        <v>23</v>
      </c>
      <c r="AH9" s="16" t="s">
        <v>24</v>
      </c>
      <c r="AI9" s="16" t="s">
        <v>25</v>
      </c>
      <c r="AJ9" s="16" t="s">
        <v>26</v>
      </c>
      <c r="AK9" s="89"/>
      <c r="AL9" s="89"/>
    </row>
    <row r="10" spans="1:38" x14ac:dyDescent="0.2">
      <c r="A10" s="97" t="s">
        <v>27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</row>
    <row r="11" spans="1:38" ht="32" x14ac:dyDescent="0.2">
      <c r="A11" s="17" t="s">
        <v>28</v>
      </c>
      <c r="B11" s="18" t="s">
        <v>29</v>
      </c>
      <c r="C11" s="19"/>
      <c r="D11" s="19" t="s">
        <v>30</v>
      </c>
      <c r="E11" s="19" t="s">
        <v>101</v>
      </c>
      <c r="F11" s="19"/>
      <c r="G11" s="20"/>
      <c r="H11" s="20"/>
      <c r="I11" s="20">
        <v>120</v>
      </c>
      <c r="J11" s="20"/>
      <c r="K11" s="20">
        <v>13</v>
      </c>
      <c r="L11" s="21"/>
      <c r="M11" s="21"/>
      <c r="N11" s="21">
        <v>150</v>
      </c>
      <c r="O11" s="21"/>
      <c r="P11" s="21">
        <v>12</v>
      </c>
      <c r="Q11" s="22"/>
      <c r="R11" s="22"/>
      <c r="S11" s="22">
        <v>120</v>
      </c>
      <c r="T11" s="22"/>
      <c r="U11" s="22">
        <v>14</v>
      </c>
      <c r="V11" s="23"/>
      <c r="W11" s="23"/>
      <c r="X11" s="23">
        <v>120</v>
      </c>
      <c r="Y11" s="23"/>
      <c r="Z11" s="23">
        <v>10</v>
      </c>
      <c r="AA11" s="24"/>
      <c r="AB11" s="24"/>
      <c r="AC11" s="24">
        <v>60</v>
      </c>
      <c r="AD11" s="24"/>
      <c r="AE11" s="24">
        <v>8</v>
      </c>
      <c r="AF11" s="25"/>
      <c r="AG11" s="25"/>
      <c r="AH11" s="25">
        <v>60</v>
      </c>
      <c r="AI11" s="25"/>
      <c r="AJ11" s="25">
        <v>8</v>
      </c>
      <c r="AK11" s="19">
        <f>G11+H11+I11+J11+L11+M11+O11+N11+Q11+R11+S11+T11+V11+W11+X11+Y11+AA11+AB11+AC11+AD11+AF11+AG11+AH11+AI11</f>
        <v>630</v>
      </c>
      <c r="AL11" s="19">
        <f>K11+P11+U11+Z11+AE11+AJ11</f>
        <v>65</v>
      </c>
    </row>
    <row r="12" spans="1:38" ht="32" x14ac:dyDescent="0.2">
      <c r="A12" s="26" t="s">
        <v>31</v>
      </c>
      <c r="B12" s="18" t="s">
        <v>29</v>
      </c>
      <c r="C12" s="19"/>
      <c r="D12" s="19" t="s">
        <v>30</v>
      </c>
      <c r="E12" s="19" t="s">
        <v>104</v>
      </c>
      <c r="F12" s="19"/>
      <c r="G12" s="20"/>
      <c r="H12" s="20"/>
      <c r="I12" s="20">
        <v>210</v>
      </c>
      <c r="J12" s="20"/>
      <c r="K12" s="20">
        <v>13</v>
      </c>
      <c r="L12" s="21"/>
      <c r="M12" s="21"/>
      <c r="N12" s="21">
        <v>210</v>
      </c>
      <c r="O12" s="21"/>
      <c r="P12" s="21">
        <v>12</v>
      </c>
      <c r="Q12" s="22"/>
      <c r="R12" s="22"/>
      <c r="S12" s="22">
        <v>120</v>
      </c>
      <c r="T12" s="22"/>
      <c r="U12" s="22">
        <v>14</v>
      </c>
      <c r="V12" s="23"/>
      <c r="W12" s="23"/>
      <c r="X12" s="23">
        <v>120</v>
      </c>
      <c r="Y12" s="23"/>
      <c r="Z12" s="23">
        <v>10</v>
      </c>
      <c r="AA12" s="24"/>
      <c r="AB12" s="24"/>
      <c r="AC12" s="24">
        <v>60</v>
      </c>
      <c r="AD12" s="24"/>
      <c r="AE12" s="24">
        <v>8</v>
      </c>
      <c r="AF12" s="25"/>
      <c r="AG12" s="25"/>
      <c r="AH12" s="25">
        <v>60</v>
      </c>
      <c r="AI12" s="25"/>
      <c r="AJ12" s="25">
        <v>8</v>
      </c>
      <c r="AK12" s="19">
        <f>G12+H12+I12+J12+L12+M12+O12+N12+Q12+R12+S12+T12+V12+W12+X12+Y12+AA12+AB12+AC12+AD12+AF12+AG12+AH12+AI12</f>
        <v>780</v>
      </c>
      <c r="AL12" s="19">
        <f>K12+P12+U12+Z12+AE12+AJ12</f>
        <v>65</v>
      </c>
    </row>
    <row r="13" spans="1:38" ht="16" x14ac:dyDescent="0.2">
      <c r="A13" s="17" t="s">
        <v>32</v>
      </c>
      <c r="B13" s="18" t="s">
        <v>137</v>
      </c>
      <c r="C13" s="19"/>
      <c r="D13" s="19">
        <v>1</v>
      </c>
      <c r="E13" s="19"/>
      <c r="F13" s="19"/>
      <c r="G13" s="20"/>
      <c r="H13" s="20"/>
      <c r="I13" s="20">
        <v>30</v>
      </c>
      <c r="J13" s="20"/>
      <c r="K13" s="20">
        <v>3</v>
      </c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3"/>
      <c r="W13" s="23"/>
      <c r="X13" s="23"/>
      <c r="Y13" s="23"/>
      <c r="Z13" s="23"/>
      <c r="AA13" s="24"/>
      <c r="AB13" s="24"/>
      <c r="AC13" s="24"/>
      <c r="AD13" s="24"/>
      <c r="AE13" s="24"/>
      <c r="AF13" s="25"/>
      <c r="AG13" s="25"/>
      <c r="AH13" s="25"/>
      <c r="AI13" s="25"/>
      <c r="AJ13" s="25"/>
      <c r="AK13" s="19">
        <f>SUM(G13:J13,L13:O13,Q13:T13,V13:Y13,AA13:AD13,AF13:AI13)</f>
        <v>30</v>
      </c>
      <c r="AL13" s="19">
        <f t="shared" ref="AL13:AL19" si="0">SUM(K13,P13,U13,Z13,AE13,AJ13)</f>
        <v>3</v>
      </c>
    </row>
    <row r="14" spans="1:38" ht="32" x14ac:dyDescent="0.2">
      <c r="A14" s="17" t="s">
        <v>34</v>
      </c>
      <c r="B14" s="18" t="s">
        <v>33</v>
      </c>
      <c r="C14" s="19"/>
      <c r="D14" s="19">
        <v>6</v>
      </c>
      <c r="E14" s="19" t="s">
        <v>102</v>
      </c>
      <c r="F14" s="19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3"/>
      <c r="W14" s="23"/>
      <c r="X14" s="23">
        <v>60</v>
      </c>
      <c r="Y14" s="23"/>
      <c r="Z14" s="23">
        <v>2</v>
      </c>
      <c r="AA14" s="24"/>
      <c r="AB14" s="24"/>
      <c r="AC14" s="24">
        <v>60</v>
      </c>
      <c r="AD14" s="24"/>
      <c r="AE14" s="24">
        <v>3</v>
      </c>
      <c r="AF14" s="25"/>
      <c r="AG14" s="25"/>
      <c r="AH14" s="25">
        <v>60</v>
      </c>
      <c r="AI14" s="25"/>
      <c r="AJ14" s="25">
        <v>3</v>
      </c>
      <c r="AK14" s="19">
        <f>SUM(G14:J14,L14:O14,Q14:T14,V14:Y14,AA14:AD14,AF14:AI14)</f>
        <v>180</v>
      </c>
      <c r="AL14" s="19">
        <f t="shared" si="0"/>
        <v>8</v>
      </c>
    </row>
    <row r="15" spans="1:38" ht="32" x14ac:dyDescent="0.2">
      <c r="A15" s="17" t="s">
        <v>36</v>
      </c>
      <c r="B15" s="18" t="s">
        <v>35</v>
      </c>
      <c r="C15" s="19"/>
      <c r="D15" s="19">
        <v>2</v>
      </c>
      <c r="E15" s="19">
        <v>1</v>
      </c>
      <c r="F15" s="19"/>
      <c r="G15" s="20"/>
      <c r="H15" s="20">
        <v>30</v>
      </c>
      <c r="I15" s="20"/>
      <c r="J15" s="20"/>
      <c r="K15" s="20">
        <v>2</v>
      </c>
      <c r="L15" s="21"/>
      <c r="M15" s="21">
        <v>30</v>
      </c>
      <c r="N15" s="21"/>
      <c r="O15" s="21"/>
      <c r="P15" s="21">
        <v>3</v>
      </c>
      <c r="Q15" s="22"/>
      <c r="R15" s="22"/>
      <c r="S15" s="22"/>
      <c r="T15" s="22"/>
      <c r="U15" s="22"/>
      <c r="V15" s="23"/>
      <c r="W15" s="23"/>
      <c r="X15" s="23"/>
      <c r="Y15" s="23"/>
      <c r="Z15" s="23"/>
      <c r="AA15" s="24"/>
      <c r="AB15" s="24"/>
      <c r="AC15" s="24"/>
      <c r="AD15" s="24"/>
      <c r="AE15" s="24"/>
      <c r="AF15" s="25"/>
      <c r="AG15" s="25"/>
      <c r="AH15" s="25"/>
      <c r="AI15" s="25"/>
      <c r="AJ15" s="25"/>
      <c r="AK15" s="19">
        <f>SUM(H15,M15)</f>
        <v>60</v>
      </c>
      <c r="AL15" s="19">
        <f t="shared" si="0"/>
        <v>5</v>
      </c>
    </row>
    <row r="16" spans="1:38" ht="32" x14ac:dyDescent="0.2">
      <c r="A16" s="17" t="s">
        <v>38</v>
      </c>
      <c r="B16" s="18" t="s">
        <v>37</v>
      </c>
      <c r="C16" s="19"/>
      <c r="D16" s="19"/>
      <c r="E16" s="19">
        <v>2</v>
      </c>
      <c r="F16" s="19"/>
      <c r="G16" s="20"/>
      <c r="H16" s="20"/>
      <c r="I16" s="20"/>
      <c r="J16" s="20"/>
      <c r="K16" s="20"/>
      <c r="L16" s="21"/>
      <c r="M16" s="21">
        <v>30</v>
      </c>
      <c r="N16" s="21"/>
      <c r="O16" s="21"/>
      <c r="P16" s="21">
        <v>2</v>
      </c>
      <c r="Q16" s="22"/>
      <c r="R16" s="22"/>
      <c r="S16" s="22"/>
      <c r="T16" s="22"/>
      <c r="U16" s="22"/>
      <c r="V16" s="23"/>
      <c r="W16" s="23"/>
      <c r="X16" s="23"/>
      <c r="Y16" s="23"/>
      <c r="Z16" s="23"/>
      <c r="AA16" s="24"/>
      <c r="AB16" s="24"/>
      <c r="AC16" s="24"/>
      <c r="AD16" s="24"/>
      <c r="AE16" s="24"/>
      <c r="AF16" s="25"/>
      <c r="AG16" s="25"/>
      <c r="AH16" s="25"/>
      <c r="AI16" s="25"/>
      <c r="AJ16" s="25"/>
      <c r="AK16" s="19">
        <f>SUM(G16,M16)</f>
        <v>30</v>
      </c>
      <c r="AL16" s="19">
        <f t="shared" si="0"/>
        <v>2</v>
      </c>
    </row>
    <row r="17" spans="1:38" ht="32" x14ac:dyDescent="0.2">
      <c r="A17" s="17" t="s">
        <v>40</v>
      </c>
      <c r="B17" s="18" t="s">
        <v>39</v>
      </c>
      <c r="C17" s="19"/>
      <c r="D17" s="19"/>
      <c r="E17" s="19">
        <v>1</v>
      </c>
      <c r="F17" s="19"/>
      <c r="G17" s="20">
        <v>30</v>
      </c>
      <c r="H17" s="20"/>
      <c r="I17" s="20"/>
      <c r="J17" s="20"/>
      <c r="K17" s="20">
        <v>3</v>
      </c>
      <c r="L17" s="21"/>
      <c r="M17" s="21"/>
      <c r="N17" s="21"/>
      <c r="O17" s="21"/>
      <c r="P17" s="21"/>
      <c r="Q17" s="22"/>
      <c r="R17" s="22"/>
      <c r="S17" s="22"/>
      <c r="T17" s="22"/>
      <c r="U17" s="22"/>
      <c r="V17" s="23"/>
      <c r="W17" s="23"/>
      <c r="X17" s="23"/>
      <c r="Y17" s="23"/>
      <c r="Z17" s="23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19">
        <v>30</v>
      </c>
      <c r="AL17" s="19">
        <f t="shared" si="0"/>
        <v>3</v>
      </c>
    </row>
    <row r="18" spans="1:38" ht="32" x14ac:dyDescent="0.2">
      <c r="A18" s="17" t="s">
        <v>42</v>
      </c>
      <c r="B18" s="18" t="s">
        <v>41</v>
      </c>
      <c r="C18" s="19"/>
      <c r="D18" s="19">
        <v>2</v>
      </c>
      <c r="E18" s="19">
        <v>1</v>
      </c>
      <c r="F18" s="19"/>
      <c r="G18" s="20"/>
      <c r="H18" s="20">
        <v>30</v>
      </c>
      <c r="I18" s="20"/>
      <c r="J18" s="20"/>
      <c r="K18" s="20">
        <v>2</v>
      </c>
      <c r="L18" s="21"/>
      <c r="M18" s="21">
        <v>30</v>
      </c>
      <c r="N18" s="21"/>
      <c r="O18" s="21"/>
      <c r="P18" s="21">
        <v>3</v>
      </c>
      <c r="Q18" s="22"/>
      <c r="R18" s="22"/>
      <c r="S18" s="22"/>
      <c r="T18" s="22"/>
      <c r="U18" s="22"/>
      <c r="V18" s="23"/>
      <c r="W18" s="23"/>
      <c r="X18" s="23"/>
      <c r="Y18" s="23"/>
      <c r="Z18" s="23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19">
        <f>G18+H18+I18+J18+L18+M18+O18+N18+Q18+R18+S18+T18+V18+W18+X18+Y18+AA18+AB18+AC18+AD18+AF18+AG18+AH18+AI18</f>
        <v>60</v>
      </c>
      <c r="AL18" s="19">
        <f t="shared" si="0"/>
        <v>5</v>
      </c>
    </row>
    <row r="19" spans="1:38" ht="32" x14ac:dyDescent="0.2">
      <c r="A19" s="17" t="s">
        <v>43</v>
      </c>
      <c r="B19" s="18" t="s">
        <v>108</v>
      </c>
      <c r="C19" s="19"/>
      <c r="D19" s="19">
        <v>2</v>
      </c>
      <c r="E19" s="19"/>
      <c r="F19" s="19"/>
      <c r="G19" s="20"/>
      <c r="H19" s="20"/>
      <c r="I19" s="20"/>
      <c r="J19" s="20"/>
      <c r="K19" s="20"/>
      <c r="L19" s="21"/>
      <c r="M19" s="21"/>
      <c r="N19" s="21">
        <v>30</v>
      </c>
      <c r="O19" s="21"/>
      <c r="P19" s="21">
        <v>3</v>
      </c>
      <c r="Q19" s="22"/>
      <c r="R19" s="22"/>
      <c r="S19" s="22"/>
      <c r="T19" s="22"/>
      <c r="U19" s="22"/>
      <c r="V19" s="23"/>
      <c r="W19" s="23"/>
      <c r="X19" s="23"/>
      <c r="Y19" s="23"/>
      <c r="Z19" s="23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19">
        <v>30</v>
      </c>
      <c r="AL19" s="19">
        <f t="shared" si="0"/>
        <v>3</v>
      </c>
    </row>
    <row r="20" spans="1:38" ht="33" customHeight="1" x14ac:dyDescent="0.2">
      <c r="A20" s="78" t="s">
        <v>44</v>
      </c>
      <c r="B20" s="79" t="s">
        <v>105</v>
      </c>
      <c r="C20" s="19"/>
      <c r="D20" s="19">
        <v>3</v>
      </c>
      <c r="E20" s="19"/>
      <c r="F20" s="19"/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2"/>
      <c r="R20" s="22">
        <v>30</v>
      </c>
      <c r="S20" s="22"/>
      <c r="T20" s="22"/>
      <c r="U20" s="22">
        <v>5</v>
      </c>
      <c r="V20" s="23"/>
      <c r="W20" s="23"/>
      <c r="X20" s="23"/>
      <c r="Y20" s="23"/>
      <c r="Z20" s="23"/>
      <c r="AA20" s="24"/>
      <c r="AB20" s="24"/>
      <c r="AC20" s="24"/>
      <c r="AD20" s="24"/>
      <c r="AE20" s="24"/>
      <c r="AF20" s="25"/>
      <c r="AG20" s="25"/>
      <c r="AH20" s="25"/>
      <c r="AI20" s="25"/>
      <c r="AJ20" s="25"/>
      <c r="AK20" s="80">
        <v>30</v>
      </c>
      <c r="AL20" s="80">
        <f>U20</f>
        <v>5</v>
      </c>
    </row>
    <row r="21" spans="1:38" ht="24.75" customHeight="1" x14ac:dyDescent="0.2">
      <c r="A21" s="98" t="s">
        <v>45</v>
      </c>
      <c r="B21" s="99" t="s">
        <v>106</v>
      </c>
      <c r="C21" s="19"/>
      <c r="D21" s="19">
        <v>4</v>
      </c>
      <c r="E21" s="19"/>
      <c r="F21" s="19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3">
        <v>30</v>
      </c>
      <c r="W21" s="23"/>
      <c r="X21" s="23"/>
      <c r="Y21" s="23"/>
      <c r="Z21" s="23">
        <v>2</v>
      </c>
      <c r="AA21" s="24"/>
      <c r="AB21" s="24"/>
      <c r="AC21" s="24"/>
      <c r="AD21" s="24"/>
      <c r="AE21" s="24"/>
      <c r="AF21" s="25"/>
      <c r="AG21" s="25"/>
      <c r="AH21" s="25"/>
      <c r="AI21" s="25"/>
      <c r="AJ21" s="25"/>
      <c r="AK21" s="90">
        <v>60</v>
      </c>
      <c r="AL21" s="90">
        <f>Z21+Z22</f>
        <v>4</v>
      </c>
    </row>
    <row r="22" spans="1:38" ht="24.75" customHeight="1" x14ac:dyDescent="0.2">
      <c r="A22" s="98"/>
      <c r="B22" s="99"/>
      <c r="C22" s="19"/>
      <c r="D22" s="19"/>
      <c r="E22" s="19">
        <v>4</v>
      </c>
      <c r="F22" s="19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3"/>
      <c r="W22" s="23"/>
      <c r="X22" s="23">
        <v>30</v>
      </c>
      <c r="Y22" s="23"/>
      <c r="Z22" s="23">
        <v>2</v>
      </c>
      <c r="AA22" s="24"/>
      <c r="AB22" s="24"/>
      <c r="AC22" s="24"/>
      <c r="AD22" s="24"/>
      <c r="AE22" s="24"/>
      <c r="AF22" s="25"/>
      <c r="AG22" s="25"/>
      <c r="AH22" s="25"/>
      <c r="AI22" s="25"/>
      <c r="AJ22" s="25"/>
      <c r="AK22" s="90"/>
      <c r="AL22" s="90"/>
    </row>
    <row r="23" spans="1:38" ht="30.5" customHeight="1" x14ac:dyDescent="0.2">
      <c r="A23" s="17" t="s">
        <v>46</v>
      </c>
      <c r="B23" s="27" t="s">
        <v>107</v>
      </c>
      <c r="C23" s="19"/>
      <c r="D23" s="19">
        <v>6</v>
      </c>
      <c r="E23" s="19"/>
      <c r="F23" s="19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2"/>
      <c r="R23" s="22"/>
      <c r="S23" s="22"/>
      <c r="T23" s="22"/>
      <c r="U23" s="22"/>
      <c r="V23" s="23"/>
      <c r="W23" s="23"/>
      <c r="X23" s="23"/>
      <c r="Y23" s="23"/>
      <c r="Z23" s="23"/>
      <c r="AA23" s="24"/>
      <c r="AB23" s="24"/>
      <c r="AC23" s="24"/>
      <c r="AD23" s="24"/>
      <c r="AE23" s="24"/>
      <c r="AF23" s="25"/>
      <c r="AG23" s="25"/>
      <c r="AH23" s="25">
        <v>30</v>
      </c>
      <c r="AI23" s="25"/>
      <c r="AJ23" s="25">
        <v>2</v>
      </c>
      <c r="AK23" s="19">
        <v>30</v>
      </c>
      <c r="AL23" s="19">
        <f>K23+P23+U23+Z23+AE23+AJ23</f>
        <v>2</v>
      </c>
    </row>
    <row r="24" spans="1:38" ht="32" x14ac:dyDescent="0.2">
      <c r="A24" s="17" t="s">
        <v>48</v>
      </c>
      <c r="B24" s="18" t="s">
        <v>145</v>
      </c>
      <c r="C24" s="19"/>
      <c r="D24" s="19">
        <v>2</v>
      </c>
      <c r="E24" s="19">
        <v>1</v>
      </c>
      <c r="F24" s="19"/>
      <c r="G24" s="20">
        <v>30</v>
      </c>
      <c r="H24" s="20"/>
      <c r="I24" s="20"/>
      <c r="J24" s="20"/>
      <c r="K24" s="20">
        <v>4</v>
      </c>
      <c r="L24" s="21">
        <v>30</v>
      </c>
      <c r="M24" s="21"/>
      <c r="N24" s="21"/>
      <c r="O24" s="21"/>
      <c r="P24" s="21">
        <v>3</v>
      </c>
      <c r="Q24" s="22"/>
      <c r="R24" s="22"/>
      <c r="S24" s="22"/>
      <c r="T24" s="22"/>
      <c r="U24" s="22"/>
      <c r="V24" s="23"/>
      <c r="W24" s="23"/>
      <c r="X24" s="23"/>
      <c r="Y24" s="23"/>
      <c r="Z24" s="23"/>
      <c r="AA24" s="24"/>
      <c r="AB24" s="24"/>
      <c r="AC24" s="24"/>
      <c r="AD24" s="24"/>
      <c r="AE24" s="24"/>
      <c r="AF24" s="25"/>
      <c r="AG24" s="25"/>
      <c r="AH24" s="25"/>
      <c r="AI24" s="25"/>
      <c r="AJ24" s="25"/>
      <c r="AK24" s="19">
        <f>G24+H24+I24+J24+L24+M24+O24+N24+Q24+R24+S24+T24+V24+W24+X24+Y24+AA24+AB24+AC24+AD24+AF24+AG24+AH24+AI24</f>
        <v>60</v>
      </c>
      <c r="AL24" s="19">
        <f>SUM(K24,P24,U24,Z24,AE24,AJ24)</f>
        <v>7</v>
      </c>
    </row>
    <row r="25" spans="1:38" ht="32" x14ac:dyDescent="0.2">
      <c r="A25" s="17" t="s">
        <v>50</v>
      </c>
      <c r="B25" s="18" t="s">
        <v>120</v>
      </c>
      <c r="C25" s="19"/>
      <c r="D25" s="19">
        <v>2</v>
      </c>
      <c r="E25" s="19"/>
      <c r="F25" s="19"/>
      <c r="G25" s="20"/>
      <c r="H25" s="20"/>
      <c r="I25" s="20"/>
      <c r="J25" s="20"/>
      <c r="K25" s="20"/>
      <c r="L25" s="21"/>
      <c r="M25" s="21">
        <v>30</v>
      </c>
      <c r="N25" s="21"/>
      <c r="O25" s="21"/>
      <c r="P25" s="21">
        <v>2</v>
      </c>
      <c r="Q25" s="22"/>
      <c r="R25" s="22"/>
      <c r="S25" s="22"/>
      <c r="T25" s="22"/>
      <c r="U25" s="22"/>
      <c r="V25" s="23"/>
      <c r="W25" s="23"/>
      <c r="X25" s="23"/>
      <c r="Y25" s="23"/>
      <c r="Z25" s="23"/>
      <c r="AA25" s="24"/>
      <c r="AB25" s="24"/>
      <c r="AC25" s="24"/>
      <c r="AD25" s="24"/>
      <c r="AE25" s="24"/>
      <c r="AF25" s="25"/>
      <c r="AG25" s="25"/>
      <c r="AH25" s="25"/>
      <c r="AI25" s="25"/>
      <c r="AJ25" s="25"/>
      <c r="AK25" s="19">
        <v>30</v>
      </c>
      <c r="AL25" s="19">
        <v>2</v>
      </c>
    </row>
    <row r="26" spans="1:38" ht="30" customHeight="1" x14ac:dyDescent="0.2">
      <c r="A26" s="17" t="s">
        <v>51</v>
      </c>
      <c r="B26" s="18" t="s">
        <v>47</v>
      </c>
      <c r="C26" s="19"/>
      <c r="D26" s="19">
        <v>3</v>
      </c>
      <c r="E26" s="19"/>
      <c r="F26" s="19"/>
      <c r="G26" s="20"/>
      <c r="H26" s="20"/>
      <c r="I26" s="20"/>
      <c r="J26" s="20"/>
      <c r="K26" s="20"/>
      <c r="L26" s="21"/>
      <c r="M26" s="21"/>
      <c r="N26" s="21"/>
      <c r="O26" s="21"/>
      <c r="P26" s="21"/>
      <c r="Q26" s="22">
        <v>30</v>
      </c>
      <c r="R26" s="22"/>
      <c r="S26" s="22"/>
      <c r="T26" s="22"/>
      <c r="U26" s="22">
        <v>5</v>
      </c>
      <c r="V26" s="23"/>
      <c r="W26" s="23"/>
      <c r="X26" s="23"/>
      <c r="Y26" s="23"/>
      <c r="Z26" s="23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19">
        <f>G26+H26+I26+J26+L26+M26+O26+N26+Q26+R26+S26+T26+V26+W26+X26+Y26+AA26+AB26+AC26+AD26+AF26+AG26+AH26+AI26</f>
        <v>30</v>
      </c>
      <c r="AL26" s="19">
        <f>SUM(K26,P26,U26,Z26,AE26,AJ26)</f>
        <v>5</v>
      </c>
    </row>
    <row r="27" spans="1:38" ht="32" x14ac:dyDescent="0.2">
      <c r="A27" s="17" t="s">
        <v>53</v>
      </c>
      <c r="B27" s="18" t="s">
        <v>49</v>
      </c>
      <c r="C27" s="19"/>
      <c r="D27" s="19">
        <v>5</v>
      </c>
      <c r="E27" s="19"/>
      <c r="F27" s="19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2"/>
      <c r="R27" s="22"/>
      <c r="S27" s="22"/>
      <c r="T27" s="22"/>
      <c r="U27" s="22"/>
      <c r="V27" s="23"/>
      <c r="W27" s="23"/>
      <c r="X27" s="23"/>
      <c r="Y27" s="23"/>
      <c r="Z27" s="23"/>
      <c r="AA27" s="24">
        <v>30</v>
      </c>
      <c r="AB27" s="24"/>
      <c r="AC27" s="24"/>
      <c r="AD27" s="24"/>
      <c r="AE27" s="24">
        <v>2</v>
      </c>
      <c r="AF27" s="25"/>
      <c r="AG27" s="25"/>
      <c r="AH27" s="25"/>
      <c r="AI27" s="25"/>
      <c r="AJ27" s="25"/>
      <c r="AK27" s="19">
        <f>G27+H27+I27+J27+L27+M27+O27+N27+Q27+R27+S27+T27+V27+W27+X27+Y27+AA27+AB27+AC27+AD27+AF27+AG27+AH27+AI27</f>
        <v>30</v>
      </c>
      <c r="AL27" s="19">
        <f>K27+P27+U27+Z27+AE27+AJ27</f>
        <v>2</v>
      </c>
    </row>
    <row r="28" spans="1:38" ht="48" x14ac:dyDescent="0.2">
      <c r="A28" s="17" t="s">
        <v>55</v>
      </c>
      <c r="B28" s="18" t="s">
        <v>109</v>
      </c>
      <c r="C28" s="19"/>
      <c r="D28" s="19">
        <v>2</v>
      </c>
      <c r="E28" s="19">
        <v>1</v>
      </c>
      <c r="F28" s="19"/>
      <c r="G28" s="20">
        <v>30</v>
      </c>
      <c r="H28" s="20"/>
      <c r="I28" s="20"/>
      <c r="J28" s="20"/>
      <c r="K28" s="20">
        <v>3</v>
      </c>
      <c r="L28" s="21">
        <v>30</v>
      </c>
      <c r="M28" s="21"/>
      <c r="N28" s="21"/>
      <c r="O28" s="21"/>
      <c r="P28" s="21">
        <v>2</v>
      </c>
      <c r="Q28" s="22"/>
      <c r="R28" s="22"/>
      <c r="S28" s="22"/>
      <c r="T28" s="22"/>
      <c r="U28" s="22"/>
      <c r="V28" s="23"/>
      <c r="W28" s="23"/>
      <c r="X28" s="23"/>
      <c r="Y28" s="23"/>
      <c r="Z28" s="23"/>
      <c r="AA28" s="24"/>
      <c r="AB28" s="24"/>
      <c r="AC28" s="24"/>
      <c r="AD28" s="24"/>
      <c r="AE28" s="24"/>
      <c r="AF28" s="25"/>
      <c r="AG28" s="25"/>
      <c r="AH28" s="25"/>
      <c r="AI28" s="25"/>
      <c r="AJ28" s="25"/>
      <c r="AK28" s="19">
        <f>G28+H28+I28+J28+L28+M28+O28+N28+Q28+R28+S28+T28+V28+W28+X28+Y28+AA28+AB28+AC28+AD28+AF28+AG28+AH28+AI28</f>
        <v>60</v>
      </c>
      <c r="AL28" s="19">
        <f>K28+P28+U28+Z28+AE28+AJ28</f>
        <v>5</v>
      </c>
    </row>
    <row r="29" spans="1:38" ht="16" x14ac:dyDescent="0.2">
      <c r="A29" s="17" t="s">
        <v>60</v>
      </c>
      <c r="B29" s="28" t="s">
        <v>52</v>
      </c>
      <c r="C29" s="19"/>
      <c r="D29" s="19"/>
      <c r="E29" s="19"/>
      <c r="F29" s="19">
        <v>5.6</v>
      </c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2"/>
      <c r="R29" s="22"/>
      <c r="S29" s="22"/>
      <c r="T29" s="22"/>
      <c r="U29" s="22"/>
      <c r="V29" s="23"/>
      <c r="W29" s="23"/>
      <c r="X29" s="23"/>
      <c r="Y29" s="23"/>
      <c r="Z29" s="23"/>
      <c r="AA29" s="24"/>
      <c r="AB29" s="24"/>
      <c r="AC29" s="24"/>
      <c r="AD29" s="24">
        <v>30</v>
      </c>
      <c r="AE29" s="24">
        <v>5</v>
      </c>
      <c r="AF29" s="25"/>
      <c r="AG29" s="25"/>
      <c r="AH29" s="25"/>
      <c r="AI29" s="25">
        <v>30</v>
      </c>
      <c r="AJ29" s="25">
        <v>6</v>
      </c>
      <c r="AK29" s="19">
        <f>G29+H29+I29+J29+L29+M29+O29+N29+Q29+R29+S29+T29+V29+W29+X29+Y29+AA29+AB29+AC29+AD29+AF29+AG29+AH29+AI29</f>
        <v>60</v>
      </c>
      <c r="AL29" s="19">
        <f>K29+P29+U29+Z29+AE29+AJ29</f>
        <v>11</v>
      </c>
    </row>
    <row r="30" spans="1:38" ht="16" x14ac:dyDescent="0.2">
      <c r="A30" s="17" t="s">
        <v>62</v>
      </c>
      <c r="B30" s="28" t="s">
        <v>54</v>
      </c>
      <c r="C30" s="19"/>
      <c r="D30" s="19"/>
      <c r="E30" s="19">
        <v>5</v>
      </c>
      <c r="F30" s="19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2"/>
      <c r="R30" s="22"/>
      <c r="S30" s="22"/>
      <c r="T30" s="22"/>
      <c r="U30" s="22"/>
      <c r="V30" s="23"/>
      <c r="W30" s="23"/>
      <c r="X30" s="23"/>
      <c r="Y30" s="23"/>
      <c r="Z30" s="23"/>
      <c r="AA30" s="24">
        <v>30</v>
      </c>
      <c r="AB30" s="24"/>
      <c r="AC30" s="24"/>
      <c r="AD30" s="24"/>
      <c r="AE30" s="24">
        <v>2</v>
      </c>
      <c r="AF30" s="25"/>
      <c r="AG30" s="25"/>
      <c r="AH30" s="25"/>
      <c r="AI30" s="25"/>
      <c r="AJ30" s="25"/>
      <c r="AK30" s="19">
        <v>30</v>
      </c>
      <c r="AL30" s="19">
        <v>2</v>
      </c>
    </row>
    <row r="31" spans="1:38" ht="16" x14ac:dyDescent="0.2">
      <c r="A31" s="17" t="s">
        <v>64</v>
      </c>
      <c r="B31" s="28" t="s">
        <v>56</v>
      </c>
      <c r="C31" s="19"/>
      <c r="D31" s="19"/>
      <c r="E31" s="19"/>
      <c r="F31" s="19">
        <v>2.2999999999999998</v>
      </c>
      <c r="G31" s="20"/>
      <c r="H31" s="20"/>
      <c r="I31" s="20"/>
      <c r="J31" s="20"/>
      <c r="K31" s="20"/>
      <c r="L31" s="21"/>
      <c r="M31" s="21"/>
      <c r="N31" s="21">
        <v>30</v>
      </c>
      <c r="O31" s="21"/>
      <c r="P31" s="21"/>
      <c r="Q31" s="22"/>
      <c r="R31" s="22"/>
      <c r="S31" s="22">
        <v>30</v>
      </c>
      <c r="T31" s="22"/>
      <c r="U31" s="22"/>
      <c r="V31" s="23"/>
      <c r="W31" s="23"/>
      <c r="X31" s="23"/>
      <c r="Y31" s="23"/>
      <c r="Z31" s="23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19">
        <f>G31+H31+I31+J31+L31+M31+O31+N31+Q31+R31+S31+T31+V31+W31+X31+Y31+AA31+AB31+AC31+AD31+AF31+AG31+AH31+AI31</f>
        <v>60</v>
      </c>
      <c r="AL31" s="19">
        <f>K31+P31+U31+Z31+AE31+AJ31</f>
        <v>0</v>
      </c>
    </row>
    <row r="32" spans="1:38" ht="15" customHeight="1" x14ac:dyDescent="0.2">
      <c r="A32" s="108" t="s">
        <v>57</v>
      </c>
      <c r="B32" s="108"/>
      <c r="C32" s="19"/>
      <c r="D32" s="19"/>
      <c r="E32" s="19"/>
      <c r="F32" s="19"/>
      <c r="G32" s="29">
        <f>SUM(G11:G31)</f>
        <v>90</v>
      </c>
      <c r="H32" s="29">
        <f>SUM(H11:H31)</f>
        <v>60</v>
      </c>
      <c r="I32" s="29">
        <f>SUM(I11,I13:I31)</f>
        <v>150</v>
      </c>
      <c r="J32" s="29">
        <f>SUM(J11:J31)</f>
        <v>0</v>
      </c>
      <c r="K32" s="29">
        <f>SUM(K11,K13:K31)</f>
        <v>30</v>
      </c>
      <c r="L32" s="30">
        <f>SUM(L11:L31)</f>
        <v>60</v>
      </c>
      <c r="M32" s="30">
        <f>SUM(M11:M31)</f>
        <v>120</v>
      </c>
      <c r="N32" s="30">
        <f>SUM(N11,N14:N31)</f>
        <v>210</v>
      </c>
      <c r="O32" s="30">
        <f>SUM(O11:O31)</f>
        <v>0</v>
      </c>
      <c r="P32" s="30">
        <f>SUM(P11,P14:P31)</f>
        <v>30</v>
      </c>
      <c r="Q32" s="31">
        <f>SUM(Q11:Q31)</f>
        <v>30</v>
      </c>
      <c r="R32" s="31">
        <f>SUM(R11:R31)</f>
        <v>30</v>
      </c>
      <c r="S32" s="31">
        <f>SUM(S12:S31)</f>
        <v>150</v>
      </c>
      <c r="T32" s="31">
        <f>SUM(T11:T31)</f>
        <v>0</v>
      </c>
      <c r="U32" s="31">
        <f>SUM(U12:U31)</f>
        <v>24</v>
      </c>
      <c r="V32" s="32">
        <f>SUM(V11:V31)</f>
        <v>30</v>
      </c>
      <c r="W32" s="32">
        <f>SUM(W11:W31)</f>
        <v>0</v>
      </c>
      <c r="X32" s="32">
        <f>SUM(X12:X31)</f>
        <v>210</v>
      </c>
      <c r="Y32" s="32">
        <f>SUM(Y11:Y31)</f>
        <v>0</v>
      </c>
      <c r="Z32" s="32">
        <f>SUM(Z12:Z31)</f>
        <v>16</v>
      </c>
      <c r="AA32" s="33">
        <f>SUM(AA11:AA31)</f>
        <v>60</v>
      </c>
      <c r="AB32" s="33">
        <f>SUM(AB11:AB31)</f>
        <v>0</v>
      </c>
      <c r="AC32" s="33">
        <f>SUM(AC12:AC31)</f>
        <v>120</v>
      </c>
      <c r="AD32" s="33">
        <f>SUM(AD11:AD31)</f>
        <v>30</v>
      </c>
      <c r="AE32" s="33">
        <f>SUM(AE12:AE31)</f>
        <v>20</v>
      </c>
      <c r="AF32" s="34">
        <f>SUM(AF11:AF31)</f>
        <v>0</v>
      </c>
      <c r="AG32" s="34">
        <f>SUM(AG11:AG31)</f>
        <v>0</v>
      </c>
      <c r="AH32" s="34">
        <f>SUM(AH12:AH31)</f>
        <v>150</v>
      </c>
      <c r="AI32" s="34">
        <f>SUM(AI11:AI31)</f>
        <v>30</v>
      </c>
      <c r="AJ32" s="34">
        <f>SUM(AJ12:AJ31)</f>
        <v>19</v>
      </c>
      <c r="AK32" s="35">
        <f>SUM(AK11,AK13:AK31)</f>
        <v>1530</v>
      </c>
      <c r="AL32" s="35">
        <f>SUM(AL13:AL31)+AL11</f>
        <v>139</v>
      </c>
    </row>
    <row r="33" spans="1:38" ht="15" customHeight="1" x14ac:dyDescent="0.2">
      <c r="A33" s="108" t="s">
        <v>58</v>
      </c>
      <c r="B33" s="108"/>
      <c r="C33" s="19"/>
      <c r="D33" s="19"/>
      <c r="E33" s="19"/>
      <c r="F33" s="19"/>
      <c r="G33" s="29">
        <f>SUM(G12:G31)</f>
        <v>90</v>
      </c>
      <c r="H33" s="29">
        <f>SUM(H12:H31)</f>
        <v>60</v>
      </c>
      <c r="I33" s="29">
        <f>SUM(I12:I31)</f>
        <v>240</v>
      </c>
      <c r="J33" s="29">
        <f>SUM(J12:J32)</f>
        <v>0</v>
      </c>
      <c r="K33" s="29">
        <f>SUM(K12:K31)</f>
        <v>30</v>
      </c>
      <c r="L33" s="30">
        <f>SUM(L12:L31)</f>
        <v>60</v>
      </c>
      <c r="M33" s="30">
        <f>SUM(M12:M31)</f>
        <v>120</v>
      </c>
      <c r="N33" s="30">
        <f>SUM(N12:N31)</f>
        <v>270</v>
      </c>
      <c r="O33" s="30">
        <f>SUM(O12:O32)</f>
        <v>0</v>
      </c>
      <c r="P33" s="30">
        <f>SUM(P12:P31)</f>
        <v>30</v>
      </c>
      <c r="Q33" s="31">
        <f>SUM(Q12:Q31)</f>
        <v>30</v>
      </c>
      <c r="R33" s="31">
        <f>SUM(R12:R31)</f>
        <v>30</v>
      </c>
      <c r="S33" s="31">
        <f>SUM(S12:S31)</f>
        <v>150</v>
      </c>
      <c r="T33" s="31">
        <f>SUM(T12:T32)</f>
        <v>0</v>
      </c>
      <c r="U33" s="31">
        <f>SUM(U12:U31)</f>
        <v>24</v>
      </c>
      <c r="V33" s="32">
        <f>SUM(V11:V31)</f>
        <v>30</v>
      </c>
      <c r="W33" s="32">
        <f>SUM(W12:W32)</f>
        <v>0</v>
      </c>
      <c r="X33" s="32">
        <f>SUM(X12:X31)</f>
        <v>210</v>
      </c>
      <c r="Y33" s="32">
        <f>SUM(Y12:Y32)</f>
        <v>0</v>
      </c>
      <c r="Z33" s="32">
        <f>SUM(Z12:Z31)</f>
        <v>16</v>
      </c>
      <c r="AA33" s="33">
        <f>SUM(AA11:AA31)</f>
        <v>60</v>
      </c>
      <c r="AB33" s="33">
        <f>SUM(AB12:AB32)</f>
        <v>0</v>
      </c>
      <c r="AC33" s="33">
        <f>SUM(AC12:AC31)</f>
        <v>120</v>
      </c>
      <c r="AD33" s="33">
        <f>SUM(AD11:AD31)</f>
        <v>30</v>
      </c>
      <c r="AE33" s="33">
        <f>SUM(AE12:AE31)</f>
        <v>20</v>
      </c>
      <c r="AF33" s="34">
        <f>SUM(AF12:AF32)</f>
        <v>0</v>
      </c>
      <c r="AG33" s="34">
        <f>SUM(AG12:AG32)</f>
        <v>0</v>
      </c>
      <c r="AH33" s="34">
        <f>SUM(AH12:AH31)</f>
        <v>150</v>
      </c>
      <c r="AI33" s="34">
        <f>SUM(AI11:AI31)</f>
        <v>30</v>
      </c>
      <c r="AJ33" s="34">
        <f>SUM(AJ12:AJ31)</f>
        <v>19</v>
      </c>
      <c r="AK33" s="35">
        <f>SUM(AK12:AK31)</f>
        <v>1680</v>
      </c>
      <c r="AL33" s="35">
        <f>SUM(AL12:AL31)</f>
        <v>139</v>
      </c>
    </row>
    <row r="34" spans="1:38" s="36" customFormat="1" x14ac:dyDescent="0.2">
      <c r="A34" s="109" t="s">
        <v>59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</row>
    <row r="35" spans="1:38" s="36" customFormat="1" ht="16" x14ac:dyDescent="0.2">
      <c r="A35" s="37" t="s">
        <v>66</v>
      </c>
      <c r="B35" s="38" t="s">
        <v>61</v>
      </c>
      <c r="C35" s="39"/>
      <c r="D35" s="39">
        <v>3</v>
      </c>
      <c r="E35" s="39"/>
      <c r="F35" s="39"/>
      <c r="G35" s="40"/>
      <c r="H35" s="40"/>
      <c r="I35" s="40"/>
      <c r="J35" s="40"/>
      <c r="K35" s="40"/>
      <c r="L35" s="41"/>
      <c r="M35" s="41"/>
      <c r="N35" s="41"/>
      <c r="O35" s="41"/>
      <c r="P35" s="41"/>
      <c r="Q35" s="42">
        <v>30</v>
      </c>
      <c r="R35" s="42"/>
      <c r="S35" s="42"/>
      <c r="T35" s="42"/>
      <c r="U35" s="42">
        <v>2</v>
      </c>
      <c r="V35" s="43"/>
      <c r="W35" s="43"/>
      <c r="X35" s="43"/>
      <c r="Y35" s="43"/>
      <c r="Z35" s="43"/>
      <c r="AA35" s="44"/>
      <c r="AB35" s="44"/>
      <c r="AC35" s="44"/>
      <c r="AD35" s="44"/>
      <c r="AE35" s="44"/>
      <c r="AF35" s="45"/>
      <c r="AG35" s="45"/>
      <c r="AH35" s="45"/>
      <c r="AI35" s="45"/>
      <c r="AJ35" s="45"/>
      <c r="AK35" s="39">
        <f t="shared" ref="AK35:AK43" si="1">SUM(G35:J35,L35:O35,Q35:T35,V35:Y35,AA35:AD35,AF35:AI35)</f>
        <v>30</v>
      </c>
      <c r="AL35" s="39">
        <f t="shared" ref="AL35:AL43" si="2">SUM(K35,P35,U35,Z35,AE35,AJ35)</f>
        <v>2</v>
      </c>
    </row>
    <row r="36" spans="1:38" s="36" customFormat="1" ht="63" customHeight="1" x14ac:dyDescent="0.2">
      <c r="A36" s="46" t="s">
        <v>68</v>
      </c>
      <c r="B36" s="38" t="s">
        <v>63</v>
      </c>
      <c r="C36" s="39"/>
      <c r="D36" s="39">
        <v>5</v>
      </c>
      <c r="E36" s="39" t="s">
        <v>103</v>
      </c>
      <c r="F36" s="39"/>
      <c r="G36" s="40"/>
      <c r="H36" s="40"/>
      <c r="I36" s="40"/>
      <c r="J36" s="40"/>
      <c r="K36" s="40"/>
      <c r="L36" s="41"/>
      <c r="M36" s="41"/>
      <c r="N36" s="41"/>
      <c r="O36" s="41"/>
      <c r="P36" s="41"/>
      <c r="Q36" s="42"/>
      <c r="R36" s="42"/>
      <c r="S36" s="42">
        <v>30</v>
      </c>
      <c r="T36" s="42"/>
      <c r="U36" s="42">
        <v>2</v>
      </c>
      <c r="V36" s="43"/>
      <c r="W36" s="43"/>
      <c r="X36" s="43">
        <v>30</v>
      </c>
      <c r="Y36" s="43"/>
      <c r="Z36" s="43">
        <v>4</v>
      </c>
      <c r="AA36" s="44"/>
      <c r="AB36" s="44"/>
      <c r="AC36" s="44">
        <v>30</v>
      </c>
      <c r="AD36" s="44"/>
      <c r="AE36" s="44">
        <v>2</v>
      </c>
      <c r="AF36" s="45"/>
      <c r="AG36" s="45"/>
      <c r="AH36" s="45"/>
      <c r="AI36" s="45"/>
      <c r="AJ36" s="45"/>
      <c r="AK36" s="39">
        <f t="shared" si="1"/>
        <v>90</v>
      </c>
      <c r="AL36" s="39">
        <f t="shared" si="2"/>
        <v>8</v>
      </c>
    </row>
    <row r="37" spans="1:38" s="36" customFormat="1" ht="16" x14ac:dyDescent="0.2">
      <c r="A37" s="37" t="s">
        <v>70</v>
      </c>
      <c r="B37" s="47" t="s">
        <v>65</v>
      </c>
      <c r="C37" s="48"/>
      <c r="D37" s="39">
        <v>5</v>
      </c>
      <c r="E37" s="39" t="s">
        <v>103</v>
      </c>
      <c r="F37" s="39"/>
      <c r="G37" s="40"/>
      <c r="H37" s="40"/>
      <c r="I37" s="40"/>
      <c r="J37" s="40"/>
      <c r="K37" s="40"/>
      <c r="L37" s="41"/>
      <c r="M37" s="41"/>
      <c r="N37" s="41"/>
      <c r="O37" s="41"/>
      <c r="P37" s="41"/>
      <c r="Q37" s="42"/>
      <c r="R37" s="42"/>
      <c r="S37" s="42">
        <v>30</v>
      </c>
      <c r="T37" s="42"/>
      <c r="U37" s="42">
        <v>2</v>
      </c>
      <c r="V37" s="43"/>
      <c r="W37" s="43"/>
      <c r="X37" s="43">
        <v>30</v>
      </c>
      <c r="Y37" s="43"/>
      <c r="Z37" s="77">
        <v>4</v>
      </c>
      <c r="AA37" s="44"/>
      <c r="AB37" s="44"/>
      <c r="AC37" s="44">
        <v>30</v>
      </c>
      <c r="AD37" s="44"/>
      <c r="AE37" s="44">
        <v>2</v>
      </c>
      <c r="AF37" s="45"/>
      <c r="AG37" s="45"/>
      <c r="AH37" s="45"/>
      <c r="AI37" s="45"/>
      <c r="AJ37" s="45"/>
      <c r="AK37" s="39">
        <f t="shared" si="1"/>
        <v>90</v>
      </c>
      <c r="AL37" s="39">
        <f t="shared" si="2"/>
        <v>8</v>
      </c>
    </row>
    <row r="38" spans="1:38" s="36" customFormat="1" ht="16" x14ac:dyDescent="0.2">
      <c r="A38" s="46" t="s">
        <v>72</v>
      </c>
      <c r="B38" s="38" t="s">
        <v>67</v>
      </c>
      <c r="C38" s="39"/>
      <c r="D38" s="39">
        <v>6</v>
      </c>
      <c r="E38" s="39">
        <v>5.6</v>
      </c>
      <c r="F38" s="39"/>
      <c r="G38" s="40"/>
      <c r="H38" s="40"/>
      <c r="I38" s="40"/>
      <c r="J38" s="40"/>
      <c r="K38" s="40"/>
      <c r="L38" s="41"/>
      <c r="M38" s="41"/>
      <c r="N38" s="41"/>
      <c r="O38" s="41"/>
      <c r="P38" s="41"/>
      <c r="Q38" s="42"/>
      <c r="R38" s="42"/>
      <c r="S38" s="42"/>
      <c r="T38" s="42"/>
      <c r="U38" s="42"/>
      <c r="V38" s="43"/>
      <c r="W38" s="43"/>
      <c r="X38" s="43"/>
      <c r="Y38" s="43"/>
      <c r="Z38" s="76"/>
      <c r="AA38" s="44"/>
      <c r="AB38" s="44"/>
      <c r="AC38" s="44">
        <v>30</v>
      </c>
      <c r="AD38" s="44"/>
      <c r="AE38" s="44">
        <v>2</v>
      </c>
      <c r="AF38" s="45"/>
      <c r="AG38" s="45"/>
      <c r="AH38" s="45">
        <v>30</v>
      </c>
      <c r="AI38" s="45"/>
      <c r="AJ38" s="45">
        <v>2</v>
      </c>
      <c r="AK38" s="39">
        <f t="shared" si="1"/>
        <v>60</v>
      </c>
      <c r="AL38" s="39">
        <f t="shared" si="2"/>
        <v>4</v>
      </c>
    </row>
    <row r="39" spans="1:38" s="36" customFormat="1" ht="32" x14ac:dyDescent="0.2">
      <c r="A39" s="37" t="s">
        <v>74</v>
      </c>
      <c r="B39" s="38" t="s">
        <v>69</v>
      </c>
      <c r="C39" s="39"/>
      <c r="D39" s="39"/>
      <c r="E39" s="39">
        <v>6</v>
      </c>
      <c r="F39" s="39"/>
      <c r="G39" s="40"/>
      <c r="H39" s="40"/>
      <c r="I39" s="40"/>
      <c r="J39" s="40"/>
      <c r="K39" s="40"/>
      <c r="L39" s="41"/>
      <c r="M39" s="41"/>
      <c r="N39" s="41"/>
      <c r="O39" s="41"/>
      <c r="P39" s="41"/>
      <c r="Q39" s="42"/>
      <c r="R39" s="42"/>
      <c r="S39" s="42"/>
      <c r="T39" s="42"/>
      <c r="U39" s="42"/>
      <c r="V39" s="43"/>
      <c r="W39" s="43"/>
      <c r="X39" s="43"/>
      <c r="Y39" s="43"/>
      <c r="Z39" s="76"/>
      <c r="AA39" s="44"/>
      <c r="AB39" s="44"/>
      <c r="AC39" s="44"/>
      <c r="AD39" s="44"/>
      <c r="AE39" s="44"/>
      <c r="AF39" s="45"/>
      <c r="AG39" s="45"/>
      <c r="AH39" s="45">
        <v>30</v>
      </c>
      <c r="AI39" s="45"/>
      <c r="AJ39" s="45">
        <v>2</v>
      </c>
      <c r="AK39" s="39">
        <f t="shared" si="1"/>
        <v>30</v>
      </c>
      <c r="AL39" s="39">
        <f t="shared" si="2"/>
        <v>2</v>
      </c>
    </row>
    <row r="40" spans="1:38" s="36" customFormat="1" ht="32" x14ac:dyDescent="0.2">
      <c r="A40" s="37" t="s">
        <v>78</v>
      </c>
      <c r="B40" s="38" t="s">
        <v>71</v>
      </c>
      <c r="C40" s="39"/>
      <c r="D40" s="39"/>
      <c r="E40" s="39">
        <v>4</v>
      </c>
      <c r="F40" s="39"/>
      <c r="G40" s="40"/>
      <c r="H40" s="40"/>
      <c r="I40" s="40"/>
      <c r="J40" s="40"/>
      <c r="K40" s="40"/>
      <c r="L40" s="41"/>
      <c r="M40" s="41"/>
      <c r="N40" s="41"/>
      <c r="O40" s="41"/>
      <c r="P40" s="41"/>
      <c r="Q40" s="42"/>
      <c r="R40" s="42"/>
      <c r="S40" s="42"/>
      <c r="T40" s="42"/>
      <c r="U40" s="42"/>
      <c r="V40" s="43"/>
      <c r="W40" s="43"/>
      <c r="X40" s="43">
        <v>30</v>
      </c>
      <c r="Y40" s="43"/>
      <c r="Z40" s="43">
        <v>4</v>
      </c>
      <c r="AA40" s="44"/>
      <c r="AB40" s="44"/>
      <c r="AC40" s="44"/>
      <c r="AD40" s="44"/>
      <c r="AE40" s="44"/>
      <c r="AF40" s="45"/>
      <c r="AG40" s="45"/>
      <c r="AH40" s="45"/>
      <c r="AI40" s="45"/>
      <c r="AJ40" s="45"/>
      <c r="AK40" s="39">
        <f t="shared" si="1"/>
        <v>30</v>
      </c>
      <c r="AL40" s="39">
        <f t="shared" si="2"/>
        <v>4</v>
      </c>
    </row>
    <row r="41" spans="1:38" s="36" customFormat="1" ht="32" x14ac:dyDescent="0.2">
      <c r="A41" s="46" t="s">
        <v>79</v>
      </c>
      <c r="B41" s="38" t="s">
        <v>73</v>
      </c>
      <c r="C41" s="39"/>
      <c r="D41" s="39"/>
      <c r="E41" s="39">
        <v>5</v>
      </c>
      <c r="F41" s="39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2"/>
      <c r="R41" s="42"/>
      <c r="S41" s="42"/>
      <c r="T41" s="42"/>
      <c r="U41" s="42"/>
      <c r="V41" s="43"/>
      <c r="W41" s="43"/>
      <c r="X41" s="43"/>
      <c r="Y41" s="43"/>
      <c r="Z41" s="43"/>
      <c r="AA41" s="44"/>
      <c r="AB41" s="44"/>
      <c r="AC41" s="44">
        <v>30</v>
      </c>
      <c r="AD41" s="44"/>
      <c r="AE41" s="44">
        <v>2</v>
      </c>
      <c r="AF41" s="45"/>
      <c r="AG41" s="45"/>
      <c r="AH41" s="45"/>
      <c r="AI41" s="45"/>
      <c r="AJ41" s="45"/>
      <c r="AK41" s="39">
        <f t="shared" si="1"/>
        <v>30</v>
      </c>
      <c r="AL41" s="39">
        <f t="shared" si="2"/>
        <v>2</v>
      </c>
    </row>
    <row r="42" spans="1:38" s="36" customFormat="1" ht="32" x14ac:dyDescent="0.2">
      <c r="A42" s="37" t="s">
        <v>80</v>
      </c>
      <c r="B42" s="38" t="s">
        <v>75</v>
      </c>
      <c r="C42" s="39"/>
      <c r="D42" s="39"/>
      <c r="E42" s="39"/>
      <c r="F42" s="39">
        <v>6</v>
      </c>
      <c r="G42" s="40"/>
      <c r="H42" s="40"/>
      <c r="I42" s="40"/>
      <c r="J42" s="40"/>
      <c r="K42" s="40"/>
      <c r="L42" s="41"/>
      <c r="M42" s="41"/>
      <c r="N42" s="41"/>
      <c r="O42" s="41"/>
      <c r="P42" s="41"/>
      <c r="Q42" s="42"/>
      <c r="R42" s="42"/>
      <c r="S42" s="42"/>
      <c r="T42" s="42"/>
      <c r="U42" s="42"/>
      <c r="V42" s="43"/>
      <c r="W42" s="43"/>
      <c r="X42" s="43"/>
      <c r="Y42" s="43"/>
      <c r="Z42" s="43"/>
      <c r="AA42" s="44"/>
      <c r="AB42" s="44"/>
      <c r="AC42" s="44"/>
      <c r="AD42" s="44"/>
      <c r="AE42" s="44"/>
      <c r="AF42" s="45"/>
      <c r="AG42" s="45"/>
      <c r="AH42" s="45"/>
      <c r="AI42" s="45"/>
      <c r="AJ42" s="45">
        <v>3</v>
      </c>
      <c r="AK42" s="39">
        <f t="shared" si="1"/>
        <v>0</v>
      </c>
      <c r="AL42" s="39">
        <f t="shared" si="2"/>
        <v>3</v>
      </c>
    </row>
    <row r="43" spans="1:38" s="36" customFormat="1" x14ac:dyDescent="0.2">
      <c r="A43" s="110" t="s">
        <v>76</v>
      </c>
      <c r="B43" s="110"/>
      <c r="C43" s="49"/>
      <c r="D43" s="39"/>
      <c r="E43" s="39"/>
      <c r="F43" s="39"/>
      <c r="G43" s="50">
        <f t="shared" ref="G43:AD43" si="3">SUM(G35:G41)</f>
        <v>0</v>
      </c>
      <c r="H43" s="50">
        <f t="shared" si="3"/>
        <v>0</v>
      </c>
      <c r="I43" s="50">
        <f t="shared" si="3"/>
        <v>0</v>
      </c>
      <c r="J43" s="50">
        <f t="shared" si="3"/>
        <v>0</v>
      </c>
      <c r="K43" s="50">
        <f t="shared" si="3"/>
        <v>0</v>
      </c>
      <c r="L43" s="51">
        <f t="shared" si="3"/>
        <v>0</v>
      </c>
      <c r="M43" s="51">
        <f t="shared" si="3"/>
        <v>0</v>
      </c>
      <c r="N43" s="51">
        <f t="shared" si="3"/>
        <v>0</v>
      </c>
      <c r="O43" s="51">
        <f t="shared" si="3"/>
        <v>0</v>
      </c>
      <c r="P43" s="51">
        <f t="shared" si="3"/>
        <v>0</v>
      </c>
      <c r="Q43" s="52">
        <f t="shared" si="3"/>
        <v>30</v>
      </c>
      <c r="R43" s="52">
        <f t="shared" si="3"/>
        <v>0</v>
      </c>
      <c r="S43" s="52">
        <f t="shared" si="3"/>
        <v>60</v>
      </c>
      <c r="T43" s="52">
        <f t="shared" si="3"/>
        <v>0</v>
      </c>
      <c r="U43" s="52">
        <f t="shared" si="3"/>
        <v>6</v>
      </c>
      <c r="V43" s="53">
        <f t="shared" si="3"/>
        <v>0</v>
      </c>
      <c r="W43" s="53">
        <f t="shared" si="3"/>
        <v>0</v>
      </c>
      <c r="X43" s="53">
        <f t="shared" si="3"/>
        <v>90</v>
      </c>
      <c r="Y43" s="53">
        <f t="shared" si="3"/>
        <v>0</v>
      </c>
      <c r="Z43" s="53">
        <f t="shared" si="3"/>
        <v>12</v>
      </c>
      <c r="AA43" s="54">
        <f t="shared" si="3"/>
        <v>0</v>
      </c>
      <c r="AB43" s="54">
        <f t="shared" si="3"/>
        <v>0</v>
      </c>
      <c r="AC43" s="54">
        <f>SUM(AC35:AC42)</f>
        <v>120</v>
      </c>
      <c r="AD43" s="54">
        <f t="shared" si="3"/>
        <v>0</v>
      </c>
      <c r="AE43" s="54">
        <f>SUM(AE35:AE42)</f>
        <v>8</v>
      </c>
      <c r="AF43" s="55">
        <f>SUM(AF35:AF41)</f>
        <v>0</v>
      </c>
      <c r="AG43" s="55">
        <f>SUM(AG35:AG41)</f>
        <v>0</v>
      </c>
      <c r="AH43" s="55">
        <f>SUM(AH35:AH41)</f>
        <v>60</v>
      </c>
      <c r="AI43" s="55">
        <f>SUM(AI35:AI41)</f>
        <v>0</v>
      </c>
      <c r="AJ43" s="55">
        <f>SUM(AJ35:AJ42)</f>
        <v>7</v>
      </c>
      <c r="AK43" s="49">
        <f t="shared" si="1"/>
        <v>360</v>
      </c>
      <c r="AL43" s="49">
        <f t="shared" si="2"/>
        <v>33</v>
      </c>
    </row>
    <row r="44" spans="1:38" s="36" customFormat="1" x14ac:dyDescent="0.2">
      <c r="A44" s="111" t="s">
        <v>77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</row>
    <row r="45" spans="1:38" s="36" customFormat="1" x14ac:dyDescent="0.2">
      <c r="A45" s="104" t="s">
        <v>126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6"/>
    </row>
    <row r="46" spans="1:38" s="36" customFormat="1" ht="32" x14ac:dyDescent="0.2">
      <c r="A46" s="56" t="s">
        <v>122</v>
      </c>
      <c r="B46" s="57" t="s">
        <v>127</v>
      </c>
      <c r="C46" s="58"/>
      <c r="D46" s="19"/>
      <c r="E46" s="19">
        <v>3</v>
      </c>
      <c r="F46" s="19"/>
      <c r="G46" s="29"/>
      <c r="H46" s="29"/>
      <c r="I46" s="29"/>
      <c r="J46" s="29"/>
      <c r="K46" s="29"/>
      <c r="L46" s="30"/>
      <c r="M46" s="30"/>
      <c r="N46" s="30"/>
      <c r="O46" s="30"/>
      <c r="P46" s="30"/>
      <c r="Q46" s="59"/>
      <c r="R46" s="59"/>
      <c r="S46" s="59">
        <v>30</v>
      </c>
      <c r="T46" s="59"/>
      <c r="U46" s="59">
        <v>6</v>
      </c>
      <c r="V46" s="23"/>
      <c r="W46" s="23"/>
      <c r="X46" s="23"/>
      <c r="Y46" s="23"/>
      <c r="Z46" s="23"/>
      <c r="AA46" s="60"/>
      <c r="AB46" s="60"/>
      <c r="AC46" s="60"/>
      <c r="AD46" s="60"/>
      <c r="AE46" s="60"/>
      <c r="AF46" s="25"/>
      <c r="AG46" s="25"/>
      <c r="AH46" s="25"/>
      <c r="AI46" s="25"/>
      <c r="AJ46" s="25"/>
      <c r="AK46" s="19">
        <f>SUM(G46:J46,L46:O46,Q46:T46,V46:Y46,AA46:AD46,AF46:AI46)</f>
        <v>30</v>
      </c>
      <c r="AL46" s="19">
        <f>SUM(K46,P46,U46,Z46,AE46,AJ46)</f>
        <v>6</v>
      </c>
    </row>
    <row r="47" spans="1:38" s="36" customFormat="1" ht="32.5" customHeight="1" x14ac:dyDescent="0.2">
      <c r="A47" s="56" t="s">
        <v>138</v>
      </c>
      <c r="B47" s="57" t="s">
        <v>113</v>
      </c>
      <c r="C47" s="58"/>
      <c r="D47" s="19">
        <v>6</v>
      </c>
      <c r="E47" s="19">
        <v>6</v>
      </c>
      <c r="F47" s="19"/>
      <c r="G47" s="29"/>
      <c r="H47" s="29"/>
      <c r="I47" s="29"/>
      <c r="J47" s="29"/>
      <c r="K47" s="29"/>
      <c r="L47" s="30"/>
      <c r="M47" s="30"/>
      <c r="N47" s="30"/>
      <c r="O47" s="30"/>
      <c r="P47" s="30"/>
      <c r="Q47" s="59"/>
      <c r="R47" s="59"/>
      <c r="S47" s="59"/>
      <c r="T47" s="59"/>
      <c r="U47" s="59"/>
      <c r="V47" s="23"/>
      <c r="W47" s="23"/>
      <c r="X47" s="23"/>
      <c r="Y47" s="23"/>
      <c r="Z47" s="23"/>
      <c r="AA47" s="60"/>
      <c r="AB47" s="60"/>
      <c r="AC47" s="60"/>
      <c r="AD47" s="60"/>
      <c r="AE47" s="60"/>
      <c r="AF47" s="25"/>
      <c r="AG47" s="25"/>
      <c r="AH47" s="25">
        <v>30</v>
      </c>
      <c r="AI47" s="25"/>
      <c r="AJ47" s="25">
        <v>7</v>
      </c>
      <c r="AK47" s="19">
        <f>SUM(G47:J47,L47:O47,Q47:T47,V47:Y47,AA47:AD47,AF47:AI47)</f>
        <v>30</v>
      </c>
      <c r="AL47" s="19">
        <f>SUM(K47,P47,U47,Z47,AE47,AJ47)</f>
        <v>7</v>
      </c>
    </row>
    <row r="48" spans="1:38" s="36" customFormat="1" x14ac:dyDescent="0.2">
      <c r="A48" s="101" t="s">
        <v>125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3"/>
    </row>
    <row r="49" spans="1:38" s="36" customFormat="1" ht="16" x14ac:dyDescent="0.2">
      <c r="A49" s="56" t="s">
        <v>139</v>
      </c>
      <c r="B49" s="57" t="s">
        <v>143</v>
      </c>
      <c r="C49" s="58"/>
      <c r="D49" s="19"/>
      <c r="E49" s="19">
        <v>4</v>
      </c>
      <c r="F49" s="19"/>
      <c r="G49" s="29"/>
      <c r="H49" s="29"/>
      <c r="I49" s="29"/>
      <c r="J49" s="29"/>
      <c r="K49" s="29"/>
      <c r="L49" s="30"/>
      <c r="M49" s="30"/>
      <c r="N49" s="30"/>
      <c r="O49" s="30"/>
      <c r="P49" s="30"/>
      <c r="Q49" s="59"/>
      <c r="R49" s="59"/>
      <c r="S49" s="59"/>
      <c r="T49" s="59"/>
      <c r="U49" s="59"/>
      <c r="V49" s="23">
        <v>30</v>
      </c>
      <c r="W49" s="23"/>
      <c r="X49" s="23"/>
      <c r="Y49" s="23"/>
      <c r="Z49" s="23">
        <v>2</v>
      </c>
      <c r="AA49" s="60"/>
      <c r="AB49" s="60"/>
      <c r="AC49" s="60"/>
      <c r="AD49" s="60"/>
      <c r="AE49" s="60"/>
      <c r="AF49" s="25"/>
      <c r="AG49" s="25"/>
      <c r="AH49" s="25"/>
      <c r="AI49" s="25"/>
      <c r="AJ49" s="25"/>
      <c r="AK49" s="19">
        <f>SUM(G49:J49,L49:O49,Q49:T49,V49:Y49,AA49:AD49,AF49:AI49)</f>
        <v>30</v>
      </c>
      <c r="AL49" s="19">
        <f>SUM(K49,P49,U49,Z49,AE49,AJ49)</f>
        <v>2</v>
      </c>
    </row>
    <row r="50" spans="1:38" s="36" customFormat="1" ht="32" x14ac:dyDescent="0.2">
      <c r="A50" s="56" t="s">
        <v>140</v>
      </c>
      <c r="B50" s="57" t="s">
        <v>117</v>
      </c>
      <c r="C50" s="58"/>
      <c r="D50" s="74"/>
      <c r="E50" s="19">
        <v>4</v>
      </c>
      <c r="F50" s="19"/>
      <c r="G50" s="29"/>
      <c r="H50" s="29"/>
      <c r="I50" s="29"/>
      <c r="J50" s="29"/>
      <c r="K50" s="29"/>
      <c r="L50" s="30"/>
      <c r="M50" s="30"/>
      <c r="N50" s="30"/>
      <c r="O50" s="30"/>
      <c r="P50" s="30"/>
      <c r="Q50" s="59"/>
      <c r="R50" s="59"/>
      <c r="S50" s="59"/>
      <c r="T50" s="59"/>
      <c r="U50" s="59"/>
      <c r="V50" s="23">
        <v>30</v>
      </c>
      <c r="W50" s="73"/>
      <c r="X50" s="73"/>
      <c r="Y50" s="73"/>
      <c r="Z50" s="23">
        <v>2</v>
      </c>
      <c r="AA50" s="60"/>
      <c r="AB50" s="60"/>
      <c r="AC50" s="60"/>
      <c r="AD50" s="60"/>
      <c r="AE50" s="60"/>
      <c r="AF50" s="25"/>
      <c r="AG50" s="25"/>
      <c r="AH50" s="25"/>
      <c r="AI50" s="25"/>
      <c r="AJ50" s="25"/>
      <c r="AK50" s="19">
        <f t="shared" ref="AK50:AK57" si="4">SUM(G50:J50,L50:O50,Q50:T50,V50:Y50,AA50:AD50,AF50:AI50)</f>
        <v>30</v>
      </c>
      <c r="AL50" s="19">
        <f t="shared" ref="AL50:AL57" si="5">SUM(K50,P50,U50,Z50,AE50,AJ50)</f>
        <v>2</v>
      </c>
    </row>
    <row r="51" spans="1:38" s="36" customFormat="1" ht="48" x14ac:dyDescent="0.2">
      <c r="A51" s="56" t="s">
        <v>130</v>
      </c>
      <c r="B51" s="57" t="s">
        <v>128</v>
      </c>
      <c r="C51" s="58"/>
      <c r="D51" s="19"/>
      <c r="E51" s="19">
        <v>4</v>
      </c>
      <c r="F51" s="19"/>
      <c r="G51" s="29"/>
      <c r="H51" s="29"/>
      <c r="I51" s="29"/>
      <c r="J51" s="29"/>
      <c r="K51" s="29"/>
      <c r="L51" s="30"/>
      <c r="M51" s="30"/>
      <c r="N51" s="30"/>
      <c r="O51" s="30"/>
      <c r="P51" s="30"/>
      <c r="Q51" s="59"/>
      <c r="R51" s="59"/>
      <c r="S51" s="59"/>
      <c r="T51" s="59"/>
      <c r="U51" s="59"/>
      <c r="V51" s="23"/>
      <c r="W51" s="23"/>
      <c r="X51" s="23">
        <v>30</v>
      </c>
      <c r="Y51" s="23"/>
      <c r="Z51" s="23">
        <v>2</v>
      </c>
      <c r="AA51" s="60"/>
      <c r="AB51" s="60"/>
      <c r="AC51" s="60"/>
      <c r="AD51" s="60"/>
      <c r="AE51" s="60"/>
      <c r="AF51" s="25"/>
      <c r="AG51" s="25"/>
      <c r="AH51" s="25"/>
      <c r="AI51" s="25"/>
      <c r="AJ51" s="25"/>
      <c r="AK51" s="19">
        <f t="shared" si="4"/>
        <v>30</v>
      </c>
      <c r="AL51" s="19">
        <f t="shared" si="5"/>
        <v>2</v>
      </c>
    </row>
    <row r="52" spans="1:38" s="36" customFormat="1" ht="48" x14ac:dyDescent="0.2">
      <c r="A52" s="56" t="s">
        <v>84</v>
      </c>
      <c r="B52" s="57" t="s">
        <v>129</v>
      </c>
      <c r="C52" s="58"/>
      <c r="D52" s="19"/>
      <c r="E52" s="19">
        <v>5</v>
      </c>
      <c r="F52" s="19"/>
      <c r="G52" s="29"/>
      <c r="H52" s="29"/>
      <c r="I52" s="29"/>
      <c r="J52" s="29"/>
      <c r="K52" s="29"/>
      <c r="L52" s="30"/>
      <c r="M52" s="30"/>
      <c r="N52" s="30"/>
      <c r="O52" s="30"/>
      <c r="P52" s="30"/>
      <c r="Q52" s="59"/>
      <c r="R52" s="59"/>
      <c r="S52" s="59"/>
      <c r="T52" s="59"/>
      <c r="U52" s="59"/>
      <c r="V52" s="23"/>
      <c r="W52" s="23"/>
      <c r="X52" s="23"/>
      <c r="Y52" s="23"/>
      <c r="Z52" s="23"/>
      <c r="AA52" s="60"/>
      <c r="AB52" s="60"/>
      <c r="AC52" s="60">
        <v>10</v>
      </c>
      <c r="AD52" s="60"/>
      <c r="AE52" s="60">
        <v>1</v>
      </c>
      <c r="AF52" s="25"/>
      <c r="AG52" s="25"/>
      <c r="AH52" s="25"/>
      <c r="AI52" s="25"/>
      <c r="AJ52" s="25"/>
      <c r="AK52" s="19">
        <f t="shared" si="4"/>
        <v>10</v>
      </c>
      <c r="AL52" s="19">
        <f t="shared" si="5"/>
        <v>1</v>
      </c>
    </row>
    <row r="53" spans="1:38" s="36" customFormat="1" ht="32" x14ac:dyDescent="0.2">
      <c r="A53" s="56" t="s">
        <v>114</v>
      </c>
      <c r="B53" s="57" t="s">
        <v>144</v>
      </c>
      <c r="C53" s="58"/>
      <c r="D53" s="19"/>
      <c r="E53" s="19">
        <v>4</v>
      </c>
      <c r="F53" s="19"/>
      <c r="G53" s="29"/>
      <c r="H53" s="29"/>
      <c r="I53" s="29"/>
      <c r="J53" s="29"/>
      <c r="K53" s="29"/>
      <c r="L53" s="30"/>
      <c r="M53" s="30"/>
      <c r="N53" s="30"/>
      <c r="O53" s="30"/>
      <c r="P53" s="30"/>
      <c r="Q53" s="59"/>
      <c r="R53" s="59"/>
      <c r="S53" s="59"/>
      <c r="T53" s="59"/>
      <c r="U53" s="59"/>
      <c r="V53" s="23">
        <v>30</v>
      </c>
      <c r="W53" s="23"/>
      <c r="X53" s="23"/>
      <c r="Y53" s="23"/>
      <c r="Z53" s="23">
        <v>2</v>
      </c>
      <c r="AA53" s="60"/>
      <c r="AB53" s="60"/>
      <c r="AC53" s="60"/>
      <c r="AD53" s="60"/>
      <c r="AE53" s="60"/>
      <c r="AF53" s="25"/>
      <c r="AG53" s="25"/>
      <c r="AH53" s="25"/>
      <c r="AI53" s="25"/>
      <c r="AJ53" s="25"/>
      <c r="AK53" s="19">
        <f t="shared" si="4"/>
        <v>30</v>
      </c>
      <c r="AL53" s="19">
        <f t="shared" si="5"/>
        <v>2</v>
      </c>
    </row>
    <row r="54" spans="1:38" s="36" customFormat="1" ht="16" x14ac:dyDescent="0.2">
      <c r="A54" s="56" t="s">
        <v>115</v>
      </c>
      <c r="B54" s="57" t="s">
        <v>118</v>
      </c>
      <c r="C54" s="58"/>
      <c r="D54" s="19"/>
      <c r="E54" s="19">
        <v>4</v>
      </c>
      <c r="F54" s="19"/>
      <c r="G54" s="29"/>
      <c r="H54" s="29"/>
      <c r="I54" s="29"/>
      <c r="J54" s="29"/>
      <c r="K54" s="29"/>
      <c r="L54" s="30"/>
      <c r="M54" s="30"/>
      <c r="N54" s="30"/>
      <c r="O54" s="30"/>
      <c r="P54" s="30"/>
      <c r="Q54" s="59"/>
      <c r="R54" s="59"/>
      <c r="S54" s="59"/>
      <c r="T54" s="59"/>
      <c r="U54" s="59"/>
      <c r="V54" s="23">
        <v>30</v>
      </c>
      <c r="W54" s="73"/>
      <c r="X54" s="73"/>
      <c r="Y54" s="73"/>
      <c r="Z54" s="23">
        <v>2</v>
      </c>
      <c r="AA54" s="60"/>
      <c r="AB54" s="60"/>
      <c r="AC54" s="60"/>
      <c r="AD54" s="60"/>
      <c r="AE54" s="60"/>
      <c r="AF54" s="25"/>
      <c r="AG54" s="25"/>
      <c r="AH54" s="25"/>
      <c r="AI54" s="25"/>
      <c r="AJ54" s="25"/>
      <c r="AK54" s="19">
        <f t="shared" si="4"/>
        <v>30</v>
      </c>
      <c r="AL54" s="19">
        <f t="shared" si="5"/>
        <v>2</v>
      </c>
    </row>
    <row r="55" spans="1:38" s="36" customFormat="1" ht="48" x14ac:dyDescent="0.2">
      <c r="A55" s="56" t="s">
        <v>110</v>
      </c>
      <c r="B55" s="57" t="s">
        <v>131</v>
      </c>
      <c r="C55" s="58"/>
      <c r="D55" s="19"/>
      <c r="E55" s="19">
        <v>4</v>
      </c>
      <c r="F55" s="19"/>
      <c r="G55" s="29"/>
      <c r="H55" s="29"/>
      <c r="I55" s="29"/>
      <c r="J55" s="29"/>
      <c r="K55" s="29"/>
      <c r="L55" s="30"/>
      <c r="M55" s="30"/>
      <c r="N55" s="30"/>
      <c r="O55" s="30"/>
      <c r="P55" s="30"/>
      <c r="Q55" s="59"/>
      <c r="R55" s="59"/>
      <c r="S55" s="59"/>
      <c r="T55" s="59"/>
      <c r="U55" s="59"/>
      <c r="V55" s="23"/>
      <c r="W55" s="23"/>
      <c r="X55" s="23">
        <v>30</v>
      </c>
      <c r="Y55" s="23"/>
      <c r="Z55" s="23">
        <v>2</v>
      </c>
      <c r="AA55" s="60"/>
      <c r="AB55" s="60"/>
      <c r="AC55" s="60"/>
      <c r="AD55" s="60"/>
      <c r="AE55" s="60"/>
      <c r="AF55" s="25"/>
      <c r="AG55" s="25"/>
      <c r="AH55" s="25"/>
      <c r="AI55" s="25"/>
      <c r="AJ55" s="25"/>
      <c r="AK55" s="19">
        <f t="shared" si="4"/>
        <v>30</v>
      </c>
      <c r="AL55" s="19">
        <f t="shared" si="5"/>
        <v>2</v>
      </c>
    </row>
    <row r="56" spans="1:38" s="36" customFormat="1" ht="48" x14ac:dyDescent="0.2">
      <c r="A56" s="56" t="s">
        <v>116</v>
      </c>
      <c r="B56" s="57" t="s">
        <v>132</v>
      </c>
      <c r="C56" s="58"/>
      <c r="D56" s="19"/>
      <c r="E56" s="19">
        <v>5</v>
      </c>
      <c r="F56" s="19"/>
      <c r="G56" s="29"/>
      <c r="H56" s="29"/>
      <c r="I56" s="29"/>
      <c r="J56" s="29"/>
      <c r="K56" s="29"/>
      <c r="L56" s="30"/>
      <c r="M56" s="30"/>
      <c r="N56" s="30"/>
      <c r="O56" s="30"/>
      <c r="P56" s="30"/>
      <c r="Q56" s="59"/>
      <c r="R56" s="59"/>
      <c r="S56" s="59"/>
      <c r="T56" s="59"/>
      <c r="U56" s="59"/>
      <c r="V56" s="23"/>
      <c r="W56" s="23"/>
      <c r="X56" s="23"/>
      <c r="Y56" s="23"/>
      <c r="Z56" s="23"/>
      <c r="AA56" s="60"/>
      <c r="AB56" s="60"/>
      <c r="AC56" s="60">
        <v>10</v>
      </c>
      <c r="AD56" s="60"/>
      <c r="AE56" s="60">
        <v>1</v>
      </c>
      <c r="AF56" s="25"/>
      <c r="AG56" s="25"/>
      <c r="AH56" s="25"/>
      <c r="AI56" s="25"/>
      <c r="AJ56" s="25"/>
      <c r="AK56" s="19">
        <f t="shared" si="4"/>
        <v>10</v>
      </c>
      <c r="AL56" s="19">
        <f t="shared" si="5"/>
        <v>1</v>
      </c>
    </row>
    <row r="57" spans="1:38" s="36" customFormat="1" ht="83.25" customHeight="1" x14ac:dyDescent="0.2">
      <c r="A57" s="56" t="s">
        <v>134</v>
      </c>
      <c r="B57" s="57" t="s">
        <v>121</v>
      </c>
      <c r="C57" s="58"/>
      <c r="D57" s="19"/>
      <c r="E57" s="19"/>
      <c r="F57" s="19">
        <v>5</v>
      </c>
      <c r="G57" s="29"/>
      <c r="H57" s="29"/>
      <c r="I57" s="29"/>
      <c r="J57" s="29"/>
      <c r="K57" s="29"/>
      <c r="L57" s="30"/>
      <c r="M57" s="30"/>
      <c r="N57" s="30"/>
      <c r="O57" s="30"/>
      <c r="P57" s="30"/>
      <c r="Q57" s="59"/>
      <c r="R57" s="59"/>
      <c r="S57" s="59"/>
      <c r="T57" s="59"/>
      <c r="U57" s="59"/>
      <c r="V57" s="23"/>
      <c r="W57" s="23"/>
      <c r="X57" s="23"/>
      <c r="Y57" s="23"/>
      <c r="Z57" s="23"/>
      <c r="AA57" s="60"/>
      <c r="AB57" s="60"/>
      <c r="AC57" s="60"/>
      <c r="AD57" s="60"/>
      <c r="AE57" s="60">
        <v>2</v>
      </c>
      <c r="AF57" s="25"/>
      <c r="AG57" s="25"/>
      <c r="AH57" s="25"/>
      <c r="AI57" s="25"/>
      <c r="AJ57" s="25"/>
      <c r="AK57" s="19">
        <f t="shared" si="4"/>
        <v>0</v>
      </c>
      <c r="AL57" s="19">
        <f t="shared" si="5"/>
        <v>2</v>
      </c>
    </row>
    <row r="58" spans="1:38" s="36" customFormat="1" x14ac:dyDescent="0.2">
      <c r="A58" s="104" t="s">
        <v>124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6"/>
    </row>
    <row r="59" spans="1:38" s="36" customFormat="1" ht="32.25" customHeight="1" x14ac:dyDescent="0.2">
      <c r="A59" s="56" t="s">
        <v>135</v>
      </c>
      <c r="B59" s="57" t="s">
        <v>111</v>
      </c>
      <c r="C59" s="58"/>
      <c r="D59" s="19">
        <v>5</v>
      </c>
      <c r="E59" s="19"/>
      <c r="F59" s="19"/>
      <c r="G59" s="29"/>
      <c r="H59" s="29"/>
      <c r="I59" s="29"/>
      <c r="J59" s="29"/>
      <c r="K59" s="29"/>
      <c r="L59" s="30"/>
      <c r="M59" s="30"/>
      <c r="N59" s="30"/>
      <c r="O59" s="30"/>
      <c r="P59" s="30"/>
      <c r="Q59" s="59"/>
      <c r="R59" s="59"/>
      <c r="S59" s="59"/>
      <c r="T59" s="59"/>
      <c r="U59" s="59"/>
      <c r="V59" s="23"/>
      <c r="W59" s="23"/>
      <c r="X59" s="23"/>
      <c r="Y59" s="23"/>
      <c r="Z59" s="23"/>
      <c r="AA59" s="60">
        <v>30</v>
      </c>
      <c r="AB59" s="60"/>
      <c r="AC59" s="60"/>
      <c r="AD59" s="60"/>
      <c r="AE59" s="60">
        <v>2</v>
      </c>
      <c r="AF59" s="25"/>
      <c r="AG59" s="25"/>
      <c r="AH59" s="25"/>
      <c r="AI59" s="25"/>
      <c r="AJ59" s="25"/>
      <c r="AK59" s="19">
        <f>SUM(G59:J59,L59:O59,Q59:T59,V59:Y59,AA59:AD59,AF59:AI59)</f>
        <v>30</v>
      </c>
      <c r="AL59" s="19">
        <f t="shared" ref="AL59:AL61" si="6">SUM(K59,P59,U59,Z59,AE59,AJ59)</f>
        <v>2</v>
      </c>
    </row>
    <row r="60" spans="1:38" s="36" customFormat="1" ht="80" x14ac:dyDescent="0.2">
      <c r="A60" s="56" t="s">
        <v>136</v>
      </c>
      <c r="B60" s="57" t="s">
        <v>133</v>
      </c>
      <c r="C60" s="58"/>
      <c r="D60" s="19"/>
      <c r="E60" s="19">
        <v>5</v>
      </c>
      <c r="F60" s="19"/>
      <c r="G60" s="29"/>
      <c r="H60" s="29"/>
      <c r="I60" s="29"/>
      <c r="J60" s="29"/>
      <c r="K60" s="29"/>
      <c r="L60" s="30"/>
      <c r="M60" s="30"/>
      <c r="N60" s="30"/>
      <c r="O60" s="30"/>
      <c r="P60" s="30"/>
      <c r="Q60" s="59"/>
      <c r="R60" s="59"/>
      <c r="S60" s="59"/>
      <c r="T60" s="59"/>
      <c r="U60" s="59"/>
      <c r="V60" s="23"/>
      <c r="W60" s="23"/>
      <c r="X60" s="23"/>
      <c r="Y60" s="23"/>
      <c r="Z60" s="23"/>
      <c r="AA60" s="60">
        <v>15</v>
      </c>
      <c r="AB60" s="60"/>
      <c r="AC60" s="60"/>
      <c r="AD60" s="60"/>
      <c r="AE60" s="60">
        <v>1</v>
      </c>
      <c r="AF60" s="25"/>
      <c r="AG60" s="25"/>
      <c r="AH60" s="25"/>
      <c r="AI60" s="25"/>
      <c r="AJ60" s="25"/>
      <c r="AK60" s="19">
        <f>SUM(G60:J60,L60:O60,Q60:T60,V60:Y60,AA60:AD60,AF60:AI60)</f>
        <v>15</v>
      </c>
      <c r="AL60" s="19">
        <f t="shared" si="6"/>
        <v>1</v>
      </c>
    </row>
    <row r="61" spans="1:38" s="36" customFormat="1" ht="16" x14ac:dyDescent="0.2">
      <c r="A61" s="56" t="s">
        <v>123</v>
      </c>
      <c r="B61" s="57" t="s">
        <v>112</v>
      </c>
      <c r="C61" s="58"/>
      <c r="D61" s="19"/>
      <c r="E61" s="19">
        <v>5</v>
      </c>
      <c r="F61" s="19"/>
      <c r="G61" s="29"/>
      <c r="H61" s="29"/>
      <c r="I61" s="29"/>
      <c r="J61" s="29"/>
      <c r="K61" s="29"/>
      <c r="L61" s="30"/>
      <c r="M61" s="30"/>
      <c r="N61" s="30"/>
      <c r="O61" s="30"/>
      <c r="P61" s="30"/>
      <c r="Q61" s="59"/>
      <c r="R61" s="59"/>
      <c r="S61" s="59"/>
      <c r="T61" s="59"/>
      <c r="U61" s="59"/>
      <c r="V61" s="23"/>
      <c r="W61" s="23"/>
      <c r="X61" s="23"/>
      <c r="Y61" s="23"/>
      <c r="Z61" s="23"/>
      <c r="AA61" s="60"/>
      <c r="AB61" s="60"/>
      <c r="AC61" s="60">
        <v>15</v>
      </c>
      <c r="AD61" s="75"/>
      <c r="AE61" s="60">
        <v>1</v>
      </c>
      <c r="AF61" s="25"/>
      <c r="AG61" s="25"/>
      <c r="AH61" s="25"/>
      <c r="AI61" s="25"/>
      <c r="AJ61" s="25"/>
      <c r="AK61" s="19">
        <v>15</v>
      </c>
      <c r="AL61" s="19">
        <f t="shared" si="6"/>
        <v>1</v>
      </c>
    </row>
    <row r="62" spans="1:38" s="36" customFormat="1" ht="14" customHeight="1" x14ac:dyDescent="0.2">
      <c r="A62" s="108" t="s">
        <v>76</v>
      </c>
      <c r="B62" s="108"/>
      <c r="C62" s="58"/>
      <c r="D62" s="19"/>
      <c r="E62" s="19"/>
      <c r="F62" s="19"/>
      <c r="G62" s="29">
        <f t="shared" ref="G62:AL62" si="7">SUM(G46:G61)</f>
        <v>0</v>
      </c>
      <c r="H62" s="29">
        <f t="shared" si="7"/>
        <v>0</v>
      </c>
      <c r="I62" s="29">
        <f t="shared" si="7"/>
        <v>0</v>
      </c>
      <c r="J62" s="29">
        <f t="shared" si="7"/>
        <v>0</v>
      </c>
      <c r="K62" s="29">
        <f t="shared" si="7"/>
        <v>0</v>
      </c>
      <c r="L62" s="30">
        <f t="shared" si="7"/>
        <v>0</v>
      </c>
      <c r="M62" s="30">
        <f t="shared" si="7"/>
        <v>0</v>
      </c>
      <c r="N62" s="30">
        <f t="shared" si="7"/>
        <v>0</v>
      </c>
      <c r="O62" s="30">
        <f t="shared" si="7"/>
        <v>0</v>
      </c>
      <c r="P62" s="30">
        <f t="shared" si="7"/>
        <v>0</v>
      </c>
      <c r="Q62" s="31">
        <f t="shared" si="7"/>
        <v>0</v>
      </c>
      <c r="R62" s="31">
        <f t="shared" si="7"/>
        <v>0</v>
      </c>
      <c r="S62" s="31">
        <f t="shared" si="7"/>
        <v>30</v>
      </c>
      <c r="T62" s="31">
        <f t="shared" si="7"/>
        <v>0</v>
      </c>
      <c r="U62" s="31">
        <f t="shared" si="7"/>
        <v>6</v>
      </c>
      <c r="V62" s="32">
        <f t="shared" si="7"/>
        <v>120</v>
      </c>
      <c r="W62" s="32">
        <f t="shared" si="7"/>
        <v>0</v>
      </c>
      <c r="X62" s="32">
        <f t="shared" si="7"/>
        <v>60</v>
      </c>
      <c r="Y62" s="32">
        <f t="shared" si="7"/>
        <v>0</v>
      </c>
      <c r="Z62" s="32">
        <f t="shared" si="7"/>
        <v>12</v>
      </c>
      <c r="AA62" s="33">
        <f t="shared" si="7"/>
        <v>45</v>
      </c>
      <c r="AB62" s="33">
        <f t="shared" si="7"/>
        <v>0</v>
      </c>
      <c r="AC62" s="33">
        <f t="shared" si="7"/>
        <v>35</v>
      </c>
      <c r="AD62" s="33">
        <f t="shared" si="7"/>
        <v>0</v>
      </c>
      <c r="AE62" s="33">
        <f t="shared" si="7"/>
        <v>8</v>
      </c>
      <c r="AF62" s="34">
        <f t="shared" si="7"/>
        <v>0</v>
      </c>
      <c r="AG62" s="34">
        <f t="shared" si="7"/>
        <v>0</v>
      </c>
      <c r="AH62" s="34">
        <f t="shared" si="7"/>
        <v>30</v>
      </c>
      <c r="AI62" s="34">
        <f t="shared" si="7"/>
        <v>0</v>
      </c>
      <c r="AJ62" s="34">
        <f t="shared" si="7"/>
        <v>7</v>
      </c>
      <c r="AK62" s="58">
        <f t="shared" si="7"/>
        <v>320</v>
      </c>
      <c r="AL62" s="58">
        <f t="shared" si="7"/>
        <v>33</v>
      </c>
    </row>
    <row r="63" spans="1:38" s="36" customFormat="1" ht="15" hidden="1" customHeight="1" x14ac:dyDescent="0.2">
      <c r="A63" s="112" t="s">
        <v>81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</row>
    <row r="64" spans="1:38" hidden="1" x14ac:dyDescent="0.2">
      <c r="A64" s="61" t="s">
        <v>82</v>
      </c>
      <c r="B64" s="18"/>
      <c r="C64" s="19"/>
      <c r="D64" s="58"/>
      <c r="E64" s="58"/>
      <c r="F64" s="19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19">
        <f t="shared" ref="AK64:AK69" si="8">G64+H64+I64+J64+L64+M64+O64+N64+Q64+R64+S64+T64+V64+W64+X64+Y64+AA64+AB64+AC64+AD64+AF64+AG64+AH64+AI64</f>
        <v>0</v>
      </c>
      <c r="AL64" s="19">
        <f t="shared" ref="AL64:AL69" si="9">K64+P64+U64+Z64+AE64+AJ64</f>
        <v>0</v>
      </c>
    </row>
    <row r="65" spans="1:38" hidden="1" x14ac:dyDescent="0.2">
      <c r="A65" s="61" t="s">
        <v>32</v>
      </c>
      <c r="B65" s="18"/>
      <c r="C65" s="19"/>
      <c r="D65" s="58"/>
      <c r="E65" s="58"/>
      <c r="F65" s="19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19">
        <f t="shared" si="8"/>
        <v>0</v>
      </c>
      <c r="AL65" s="19">
        <f t="shared" si="9"/>
        <v>0</v>
      </c>
    </row>
    <row r="66" spans="1:38" ht="16.5" hidden="1" customHeight="1" x14ac:dyDescent="0.2">
      <c r="A66" s="61" t="s">
        <v>34</v>
      </c>
      <c r="B66" s="18"/>
      <c r="C66" s="19"/>
      <c r="D66" s="58"/>
      <c r="E66" s="58"/>
      <c r="F66" s="1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19">
        <f t="shared" si="8"/>
        <v>0</v>
      </c>
      <c r="AL66" s="19">
        <f t="shared" si="9"/>
        <v>0</v>
      </c>
    </row>
    <row r="67" spans="1:38" ht="17.25" hidden="1" customHeight="1" x14ac:dyDescent="0.2">
      <c r="A67" s="61" t="s">
        <v>36</v>
      </c>
      <c r="B67" s="18"/>
      <c r="C67" s="19"/>
      <c r="D67" s="58"/>
      <c r="E67" s="58"/>
      <c r="F67" s="19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19">
        <f t="shared" si="8"/>
        <v>0</v>
      </c>
      <c r="AL67" s="19">
        <f t="shared" si="9"/>
        <v>0</v>
      </c>
    </row>
    <row r="68" spans="1:38" ht="17.25" hidden="1" customHeight="1" x14ac:dyDescent="0.2">
      <c r="A68" s="61"/>
      <c r="B68" s="18"/>
      <c r="C68" s="19"/>
      <c r="D68" s="58"/>
      <c r="E68" s="58"/>
      <c r="F68" s="19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19">
        <f t="shared" si="8"/>
        <v>0</v>
      </c>
      <c r="AL68" s="19">
        <f t="shared" si="9"/>
        <v>0</v>
      </c>
    </row>
    <row r="69" spans="1:38" ht="17.25" hidden="1" customHeight="1" x14ac:dyDescent="0.2">
      <c r="A69" s="61"/>
      <c r="B69" s="18"/>
      <c r="C69" s="19"/>
      <c r="D69" s="58"/>
      <c r="E69" s="58"/>
      <c r="F69" s="19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19">
        <f t="shared" si="8"/>
        <v>0</v>
      </c>
      <c r="AL69" s="19">
        <f t="shared" si="9"/>
        <v>0</v>
      </c>
    </row>
    <row r="70" spans="1:38" ht="15" hidden="1" customHeight="1" x14ac:dyDescent="0.2">
      <c r="A70" s="113" t="s">
        <v>76</v>
      </c>
      <c r="B70" s="113"/>
      <c r="C70" s="58"/>
      <c r="D70" s="58"/>
      <c r="E70" s="58"/>
      <c r="F70" s="58"/>
      <c r="G70" s="30">
        <f t="shared" ref="G70:AL70" si="10">SUM(G64:G69)</f>
        <v>0</v>
      </c>
      <c r="H70" s="30">
        <f t="shared" si="10"/>
        <v>0</v>
      </c>
      <c r="I70" s="30">
        <f t="shared" si="10"/>
        <v>0</v>
      </c>
      <c r="J70" s="30">
        <f t="shared" si="10"/>
        <v>0</v>
      </c>
      <c r="K70" s="30">
        <f t="shared" si="10"/>
        <v>0</v>
      </c>
      <c r="L70" s="30">
        <f t="shared" si="10"/>
        <v>0</v>
      </c>
      <c r="M70" s="30">
        <f t="shared" si="10"/>
        <v>0</v>
      </c>
      <c r="N70" s="30">
        <f t="shared" si="10"/>
        <v>0</v>
      </c>
      <c r="O70" s="30">
        <f t="shared" si="10"/>
        <v>0</v>
      </c>
      <c r="P70" s="30">
        <f t="shared" si="10"/>
        <v>0</v>
      </c>
      <c r="Q70" s="32">
        <f t="shared" si="10"/>
        <v>0</v>
      </c>
      <c r="R70" s="32">
        <f t="shared" si="10"/>
        <v>0</v>
      </c>
      <c r="S70" s="32">
        <f t="shared" si="10"/>
        <v>0</v>
      </c>
      <c r="T70" s="32">
        <f t="shared" si="10"/>
        <v>0</v>
      </c>
      <c r="U70" s="32">
        <f t="shared" si="10"/>
        <v>0</v>
      </c>
      <c r="V70" s="32">
        <f t="shared" si="10"/>
        <v>0</v>
      </c>
      <c r="W70" s="32">
        <f t="shared" si="10"/>
        <v>0</v>
      </c>
      <c r="X70" s="32">
        <f t="shared" si="10"/>
        <v>0</v>
      </c>
      <c r="Y70" s="32">
        <f t="shared" si="10"/>
        <v>0</v>
      </c>
      <c r="Z70" s="32">
        <f t="shared" si="10"/>
        <v>0</v>
      </c>
      <c r="AA70" s="33">
        <f t="shared" si="10"/>
        <v>0</v>
      </c>
      <c r="AB70" s="33">
        <f t="shared" si="10"/>
        <v>0</v>
      </c>
      <c r="AC70" s="33">
        <f t="shared" si="10"/>
        <v>0</v>
      </c>
      <c r="AD70" s="33">
        <f t="shared" si="10"/>
        <v>0</v>
      </c>
      <c r="AE70" s="33">
        <f t="shared" si="10"/>
        <v>0</v>
      </c>
      <c r="AF70" s="34">
        <f t="shared" si="10"/>
        <v>0</v>
      </c>
      <c r="AG70" s="34">
        <f t="shared" si="10"/>
        <v>0</v>
      </c>
      <c r="AH70" s="34">
        <f t="shared" si="10"/>
        <v>0</v>
      </c>
      <c r="AI70" s="34">
        <f t="shared" si="10"/>
        <v>0</v>
      </c>
      <c r="AJ70" s="34">
        <f t="shared" si="10"/>
        <v>0</v>
      </c>
      <c r="AK70" s="58">
        <f t="shared" si="10"/>
        <v>0</v>
      </c>
      <c r="AL70" s="58">
        <f t="shared" si="10"/>
        <v>0</v>
      </c>
    </row>
    <row r="71" spans="1:38" x14ac:dyDescent="0.2">
      <c r="A71" s="114" t="s">
        <v>83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</row>
    <row r="72" spans="1:38" ht="16" x14ac:dyDescent="0.2">
      <c r="A72" s="62" t="s">
        <v>146</v>
      </c>
      <c r="B72" s="63" t="s">
        <v>119</v>
      </c>
      <c r="C72" s="19"/>
      <c r="D72" s="19"/>
      <c r="E72" s="19" t="s">
        <v>102</v>
      </c>
      <c r="F72" s="19"/>
      <c r="G72" s="20"/>
      <c r="H72" s="20"/>
      <c r="I72" s="20"/>
      <c r="J72" s="20"/>
      <c r="K72" s="20"/>
      <c r="L72" s="21"/>
      <c r="M72" s="21"/>
      <c r="N72" s="21"/>
      <c r="O72" s="21"/>
      <c r="P72" s="21"/>
      <c r="Q72" s="22"/>
      <c r="R72" s="22"/>
      <c r="S72" s="22"/>
      <c r="T72" s="22"/>
      <c r="U72" s="22"/>
      <c r="V72" s="23"/>
      <c r="W72" s="23"/>
      <c r="X72" s="23">
        <v>30</v>
      </c>
      <c r="Y72" s="23"/>
      <c r="Z72" s="23">
        <v>2</v>
      </c>
      <c r="AA72" s="24"/>
      <c r="AB72" s="24"/>
      <c r="AC72" s="24">
        <v>30</v>
      </c>
      <c r="AD72" s="24"/>
      <c r="AE72" s="24">
        <v>2</v>
      </c>
      <c r="AF72" s="25">
        <v>60</v>
      </c>
      <c r="AG72" s="25"/>
      <c r="AH72" s="25"/>
      <c r="AI72" s="25"/>
      <c r="AJ72" s="25">
        <v>4</v>
      </c>
      <c r="AK72" s="19">
        <f>G72+H72+I72+J72+L72+M72+O72+N72+Q72+R72+S72+T72+V72+W72+X72+Y72+AA72+AB72+AC72+AD72+AF72+AG72+AH72+AI72</f>
        <v>120</v>
      </c>
      <c r="AL72" s="19">
        <f>K72+P72+U72+Z72+AE72+AJ72</f>
        <v>8</v>
      </c>
    </row>
    <row r="73" spans="1:38" x14ac:dyDescent="0.2">
      <c r="A73" s="116" t="s">
        <v>76</v>
      </c>
      <c r="B73" s="113"/>
      <c r="C73" s="58"/>
      <c r="D73" s="58"/>
      <c r="E73" s="58"/>
      <c r="F73" s="58"/>
      <c r="G73" s="29">
        <f t="shared" ref="G73:AL73" si="11">SUM(G72:G72)</f>
        <v>0</v>
      </c>
      <c r="H73" s="29">
        <f t="shared" si="11"/>
        <v>0</v>
      </c>
      <c r="I73" s="29">
        <f t="shared" si="11"/>
        <v>0</v>
      </c>
      <c r="J73" s="29">
        <f t="shared" si="11"/>
        <v>0</v>
      </c>
      <c r="K73" s="29">
        <f t="shared" si="11"/>
        <v>0</v>
      </c>
      <c r="L73" s="30">
        <f t="shared" si="11"/>
        <v>0</v>
      </c>
      <c r="M73" s="30">
        <f t="shared" si="11"/>
        <v>0</v>
      </c>
      <c r="N73" s="30">
        <f t="shared" si="11"/>
        <v>0</v>
      </c>
      <c r="O73" s="30">
        <f t="shared" si="11"/>
        <v>0</v>
      </c>
      <c r="P73" s="30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32">
        <f t="shared" si="11"/>
        <v>0</v>
      </c>
      <c r="W73" s="32">
        <f t="shared" si="11"/>
        <v>0</v>
      </c>
      <c r="X73" s="32">
        <f t="shared" si="11"/>
        <v>30</v>
      </c>
      <c r="Y73" s="32">
        <f t="shared" si="11"/>
        <v>0</v>
      </c>
      <c r="Z73" s="32">
        <f t="shared" si="11"/>
        <v>2</v>
      </c>
      <c r="AA73" s="33">
        <f t="shared" si="11"/>
        <v>0</v>
      </c>
      <c r="AB73" s="33">
        <f t="shared" si="11"/>
        <v>0</v>
      </c>
      <c r="AC73" s="33">
        <f t="shared" si="11"/>
        <v>30</v>
      </c>
      <c r="AD73" s="33">
        <f t="shared" si="11"/>
        <v>0</v>
      </c>
      <c r="AE73" s="33">
        <f t="shared" si="11"/>
        <v>2</v>
      </c>
      <c r="AF73" s="34">
        <f t="shared" si="11"/>
        <v>60</v>
      </c>
      <c r="AG73" s="34">
        <f t="shared" si="11"/>
        <v>0</v>
      </c>
      <c r="AH73" s="34">
        <f t="shared" si="11"/>
        <v>0</v>
      </c>
      <c r="AI73" s="34">
        <f t="shared" si="11"/>
        <v>0</v>
      </c>
      <c r="AJ73" s="34">
        <f t="shared" si="11"/>
        <v>4</v>
      </c>
      <c r="AK73" s="58">
        <f t="shared" si="11"/>
        <v>120</v>
      </c>
      <c r="AL73" s="58">
        <f t="shared" si="11"/>
        <v>8</v>
      </c>
    </row>
    <row r="74" spans="1:38" ht="46.5" customHeight="1" x14ac:dyDescent="0.2">
      <c r="A74" s="100" t="s">
        <v>85</v>
      </c>
      <c r="B74" s="100"/>
      <c r="C74" s="49"/>
      <c r="D74" s="49"/>
      <c r="E74" s="49"/>
      <c r="F74" s="49"/>
      <c r="G74" s="52">
        <f t="shared" ref="G74:AL74" si="12">G32+G43+G73</f>
        <v>90</v>
      </c>
      <c r="H74" s="52">
        <f t="shared" si="12"/>
        <v>60</v>
      </c>
      <c r="I74" s="52">
        <f t="shared" si="12"/>
        <v>150</v>
      </c>
      <c r="J74" s="52">
        <f t="shared" si="12"/>
        <v>0</v>
      </c>
      <c r="K74" s="52">
        <f t="shared" si="12"/>
        <v>30</v>
      </c>
      <c r="L74" s="65">
        <f t="shared" si="12"/>
        <v>60</v>
      </c>
      <c r="M74" s="65">
        <f t="shared" si="12"/>
        <v>120</v>
      </c>
      <c r="N74" s="65">
        <f t="shared" si="12"/>
        <v>210</v>
      </c>
      <c r="O74" s="65">
        <f t="shared" si="12"/>
        <v>0</v>
      </c>
      <c r="P74" s="65">
        <f t="shared" si="12"/>
        <v>30</v>
      </c>
      <c r="Q74" s="52">
        <f t="shared" si="12"/>
        <v>60</v>
      </c>
      <c r="R74" s="52">
        <f t="shared" si="12"/>
        <v>30</v>
      </c>
      <c r="S74" s="52">
        <f t="shared" si="12"/>
        <v>210</v>
      </c>
      <c r="T74" s="52">
        <f t="shared" si="12"/>
        <v>0</v>
      </c>
      <c r="U74" s="52">
        <f t="shared" si="12"/>
        <v>30</v>
      </c>
      <c r="V74" s="65">
        <f t="shared" si="12"/>
        <v>30</v>
      </c>
      <c r="W74" s="65">
        <f t="shared" si="12"/>
        <v>0</v>
      </c>
      <c r="X74" s="65">
        <f t="shared" si="12"/>
        <v>330</v>
      </c>
      <c r="Y74" s="65">
        <f t="shared" si="12"/>
        <v>0</v>
      </c>
      <c r="Z74" s="65">
        <f t="shared" si="12"/>
        <v>30</v>
      </c>
      <c r="AA74" s="52">
        <f t="shared" si="12"/>
        <v>60</v>
      </c>
      <c r="AB74" s="52">
        <f t="shared" si="12"/>
        <v>0</v>
      </c>
      <c r="AC74" s="52">
        <f t="shared" si="12"/>
        <v>270</v>
      </c>
      <c r="AD74" s="52">
        <f t="shared" si="12"/>
        <v>30</v>
      </c>
      <c r="AE74" s="52">
        <f t="shared" si="12"/>
        <v>30</v>
      </c>
      <c r="AF74" s="65">
        <f t="shared" si="12"/>
        <v>60</v>
      </c>
      <c r="AG74" s="65">
        <f t="shared" si="12"/>
        <v>0</v>
      </c>
      <c r="AH74" s="65">
        <f t="shared" si="12"/>
        <v>210</v>
      </c>
      <c r="AI74" s="65">
        <f t="shared" si="12"/>
        <v>30</v>
      </c>
      <c r="AJ74" s="65">
        <f t="shared" si="12"/>
        <v>30</v>
      </c>
      <c r="AK74" s="49">
        <f t="shared" si="12"/>
        <v>2010</v>
      </c>
      <c r="AL74" s="49">
        <f t="shared" si="12"/>
        <v>180</v>
      </c>
    </row>
    <row r="75" spans="1:38" ht="46.5" customHeight="1" x14ac:dyDescent="0.2">
      <c r="A75" s="100" t="s">
        <v>86</v>
      </c>
      <c r="B75" s="100"/>
      <c r="C75" s="49"/>
      <c r="D75" s="49"/>
      <c r="E75" s="49"/>
      <c r="F75" s="49"/>
      <c r="G75" s="52">
        <f t="shared" ref="G75:AK75" si="13">G32+G62+G73</f>
        <v>90</v>
      </c>
      <c r="H75" s="52">
        <f t="shared" si="13"/>
        <v>60</v>
      </c>
      <c r="I75" s="52">
        <f t="shared" si="13"/>
        <v>150</v>
      </c>
      <c r="J75" s="52">
        <f t="shared" si="13"/>
        <v>0</v>
      </c>
      <c r="K75" s="52">
        <f t="shared" si="13"/>
        <v>30</v>
      </c>
      <c r="L75" s="65">
        <f t="shared" si="13"/>
        <v>60</v>
      </c>
      <c r="M75" s="65">
        <f t="shared" si="13"/>
        <v>120</v>
      </c>
      <c r="N75" s="65">
        <f t="shared" si="13"/>
        <v>210</v>
      </c>
      <c r="O75" s="65">
        <f t="shared" si="13"/>
        <v>0</v>
      </c>
      <c r="P75" s="65">
        <f t="shared" si="13"/>
        <v>30</v>
      </c>
      <c r="Q75" s="52">
        <f t="shared" si="13"/>
        <v>30</v>
      </c>
      <c r="R75" s="52">
        <f t="shared" si="13"/>
        <v>30</v>
      </c>
      <c r="S75" s="52">
        <f t="shared" si="13"/>
        <v>180</v>
      </c>
      <c r="T75" s="52">
        <f t="shared" si="13"/>
        <v>0</v>
      </c>
      <c r="U75" s="52">
        <f t="shared" si="13"/>
        <v>30</v>
      </c>
      <c r="V75" s="65">
        <f t="shared" si="13"/>
        <v>150</v>
      </c>
      <c r="W75" s="65">
        <f t="shared" si="13"/>
        <v>0</v>
      </c>
      <c r="X75" s="65">
        <f t="shared" si="13"/>
        <v>300</v>
      </c>
      <c r="Y75" s="65">
        <f t="shared" si="13"/>
        <v>0</v>
      </c>
      <c r="Z75" s="65">
        <f t="shared" si="13"/>
        <v>30</v>
      </c>
      <c r="AA75" s="52">
        <f t="shared" si="13"/>
        <v>105</v>
      </c>
      <c r="AB75" s="52">
        <f t="shared" si="13"/>
        <v>0</v>
      </c>
      <c r="AC75" s="52">
        <f t="shared" si="13"/>
        <v>185</v>
      </c>
      <c r="AD75" s="52">
        <f t="shared" si="13"/>
        <v>30</v>
      </c>
      <c r="AE75" s="52">
        <f t="shared" si="13"/>
        <v>30</v>
      </c>
      <c r="AF75" s="65">
        <f t="shared" si="13"/>
        <v>60</v>
      </c>
      <c r="AG75" s="65">
        <f t="shared" si="13"/>
        <v>0</v>
      </c>
      <c r="AH75" s="65">
        <f t="shared" si="13"/>
        <v>180</v>
      </c>
      <c r="AI75" s="65">
        <f t="shared" si="13"/>
        <v>30</v>
      </c>
      <c r="AJ75" s="65">
        <f t="shared" si="13"/>
        <v>30</v>
      </c>
      <c r="AK75" s="49">
        <f t="shared" si="13"/>
        <v>1970</v>
      </c>
      <c r="AL75" s="49">
        <f>SUM(K75,P75,U75,Z75,AE75,AJ75)</f>
        <v>180</v>
      </c>
    </row>
    <row r="76" spans="1:38" ht="46.5" customHeight="1" x14ac:dyDescent="0.2">
      <c r="A76" s="100" t="s">
        <v>87</v>
      </c>
      <c r="B76" s="100"/>
      <c r="C76" s="49"/>
      <c r="D76" s="49"/>
      <c r="E76" s="49"/>
      <c r="F76" s="49"/>
      <c r="G76" s="52">
        <f t="shared" ref="G76:AK76" si="14">G33+G43+G73</f>
        <v>90</v>
      </c>
      <c r="H76" s="52">
        <f t="shared" si="14"/>
        <v>60</v>
      </c>
      <c r="I76" s="52">
        <f t="shared" si="14"/>
        <v>240</v>
      </c>
      <c r="J76" s="52">
        <f t="shared" si="14"/>
        <v>0</v>
      </c>
      <c r="K76" s="52">
        <f t="shared" si="14"/>
        <v>30</v>
      </c>
      <c r="L76" s="65">
        <f t="shared" si="14"/>
        <v>60</v>
      </c>
      <c r="M76" s="65">
        <f t="shared" si="14"/>
        <v>120</v>
      </c>
      <c r="N76" s="65">
        <f t="shared" si="14"/>
        <v>270</v>
      </c>
      <c r="O76" s="65">
        <f t="shared" si="14"/>
        <v>0</v>
      </c>
      <c r="P76" s="65">
        <f t="shared" si="14"/>
        <v>30</v>
      </c>
      <c r="Q76" s="52">
        <f t="shared" si="14"/>
        <v>60</v>
      </c>
      <c r="R76" s="52">
        <f t="shared" si="14"/>
        <v>30</v>
      </c>
      <c r="S76" s="52">
        <f t="shared" si="14"/>
        <v>210</v>
      </c>
      <c r="T76" s="52">
        <f t="shared" si="14"/>
        <v>0</v>
      </c>
      <c r="U76" s="52">
        <f t="shared" si="14"/>
        <v>30</v>
      </c>
      <c r="V76" s="65">
        <f t="shared" si="14"/>
        <v>30</v>
      </c>
      <c r="W76" s="65">
        <f t="shared" si="14"/>
        <v>0</v>
      </c>
      <c r="X76" s="65">
        <f t="shared" si="14"/>
        <v>330</v>
      </c>
      <c r="Y76" s="65">
        <f t="shared" si="14"/>
        <v>0</v>
      </c>
      <c r="Z76" s="65">
        <f t="shared" si="14"/>
        <v>30</v>
      </c>
      <c r="AA76" s="52">
        <f t="shared" si="14"/>
        <v>60</v>
      </c>
      <c r="AB76" s="52">
        <f t="shared" si="14"/>
        <v>0</v>
      </c>
      <c r="AC76" s="52">
        <f t="shared" si="14"/>
        <v>270</v>
      </c>
      <c r="AD76" s="52">
        <f t="shared" si="14"/>
        <v>30</v>
      </c>
      <c r="AE76" s="52">
        <f t="shared" si="14"/>
        <v>30</v>
      </c>
      <c r="AF76" s="65">
        <f t="shared" si="14"/>
        <v>60</v>
      </c>
      <c r="AG76" s="65">
        <f t="shared" si="14"/>
        <v>0</v>
      </c>
      <c r="AH76" s="65">
        <f t="shared" si="14"/>
        <v>210</v>
      </c>
      <c r="AI76" s="65">
        <f t="shared" si="14"/>
        <v>30</v>
      </c>
      <c r="AJ76" s="65">
        <f t="shared" si="14"/>
        <v>30</v>
      </c>
      <c r="AK76" s="49">
        <f t="shared" si="14"/>
        <v>2160</v>
      </c>
      <c r="AL76" s="49">
        <f>SUM(K76,P76,U76,Z76,AE76,AJ76)</f>
        <v>180</v>
      </c>
    </row>
    <row r="77" spans="1:38" ht="46.5" customHeight="1" x14ac:dyDescent="0.2">
      <c r="A77" s="100" t="s">
        <v>88</v>
      </c>
      <c r="B77" s="100"/>
      <c r="C77" s="49"/>
      <c r="D77" s="49"/>
      <c r="E77" s="49"/>
      <c r="F77" s="49"/>
      <c r="G77" s="52">
        <f t="shared" ref="G77:AK77" si="15">G33+G62+G73</f>
        <v>90</v>
      </c>
      <c r="H77" s="52">
        <f t="shared" si="15"/>
        <v>60</v>
      </c>
      <c r="I77" s="52">
        <f t="shared" si="15"/>
        <v>240</v>
      </c>
      <c r="J77" s="52">
        <f t="shared" si="15"/>
        <v>0</v>
      </c>
      <c r="K77" s="52">
        <f t="shared" si="15"/>
        <v>30</v>
      </c>
      <c r="L77" s="65">
        <f t="shared" si="15"/>
        <v>60</v>
      </c>
      <c r="M77" s="65">
        <f t="shared" si="15"/>
        <v>120</v>
      </c>
      <c r="N77" s="65">
        <f t="shared" si="15"/>
        <v>270</v>
      </c>
      <c r="O77" s="65">
        <f t="shared" si="15"/>
        <v>0</v>
      </c>
      <c r="P77" s="65">
        <f t="shared" si="15"/>
        <v>30</v>
      </c>
      <c r="Q77" s="52">
        <f t="shared" si="15"/>
        <v>30</v>
      </c>
      <c r="R77" s="52">
        <f t="shared" si="15"/>
        <v>30</v>
      </c>
      <c r="S77" s="52">
        <f t="shared" si="15"/>
        <v>180</v>
      </c>
      <c r="T77" s="52">
        <f t="shared" si="15"/>
        <v>0</v>
      </c>
      <c r="U77" s="52">
        <f t="shared" si="15"/>
        <v>30</v>
      </c>
      <c r="V77" s="65">
        <f t="shared" si="15"/>
        <v>150</v>
      </c>
      <c r="W77" s="65">
        <f t="shared" si="15"/>
        <v>0</v>
      </c>
      <c r="X77" s="65">
        <f t="shared" si="15"/>
        <v>300</v>
      </c>
      <c r="Y77" s="65">
        <f t="shared" si="15"/>
        <v>0</v>
      </c>
      <c r="Z77" s="65">
        <f t="shared" si="15"/>
        <v>30</v>
      </c>
      <c r="AA77" s="52">
        <f t="shared" si="15"/>
        <v>105</v>
      </c>
      <c r="AB77" s="52">
        <f t="shared" si="15"/>
        <v>0</v>
      </c>
      <c r="AC77" s="52">
        <f t="shared" si="15"/>
        <v>185</v>
      </c>
      <c r="AD77" s="52">
        <f t="shared" si="15"/>
        <v>30</v>
      </c>
      <c r="AE77" s="52">
        <f t="shared" si="15"/>
        <v>30</v>
      </c>
      <c r="AF77" s="65">
        <f t="shared" si="15"/>
        <v>60</v>
      </c>
      <c r="AG77" s="65">
        <f t="shared" si="15"/>
        <v>0</v>
      </c>
      <c r="AH77" s="65">
        <f t="shared" si="15"/>
        <v>180</v>
      </c>
      <c r="AI77" s="65">
        <f t="shared" si="15"/>
        <v>30</v>
      </c>
      <c r="AJ77" s="65">
        <f t="shared" si="15"/>
        <v>30</v>
      </c>
      <c r="AK77" s="49">
        <f t="shared" si="15"/>
        <v>2120</v>
      </c>
      <c r="AL77" s="49">
        <f>SUM(K77,P77,U77,Z77,AE77,AJ77)</f>
        <v>180</v>
      </c>
    </row>
    <row r="78" spans="1:38" x14ac:dyDescent="0.2">
      <c r="A78" s="66"/>
      <c r="B78" s="67"/>
    </row>
    <row r="79" spans="1:38" ht="32.25" customHeight="1" x14ac:dyDescent="0.2">
      <c r="A79" s="66"/>
      <c r="B79" s="107" t="s">
        <v>142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</row>
    <row r="80" spans="1:38" ht="15" customHeight="1" x14ac:dyDescent="0.2">
      <c r="A80" s="66"/>
      <c r="B80" s="107" t="s">
        <v>89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  <row r="81" spans="1:38" ht="15" customHeight="1" x14ac:dyDescent="0.2">
      <c r="A81" s="66"/>
      <c r="B81" s="107" t="s">
        <v>90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</row>
    <row r="82" spans="1:38" ht="18" customHeight="1" x14ac:dyDescent="0.2">
      <c r="A82" s="66"/>
      <c r="B82" s="117" t="s">
        <v>91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</row>
    <row r="83" spans="1:38" ht="18" customHeight="1" x14ac:dyDescent="0.2">
      <c r="A83" s="66"/>
      <c r="B83" s="107" t="s">
        <v>92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</row>
    <row r="84" spans="1:38" ht="27.75" customHeight="1" x14ac:dyDescent="0.2">
      <c r="A84" s="66"/>
      <c r="B84" s="69"/>
      <c r="C84" s="68"/>
      <c r="D84" s="69"/>
    </row>
    <row r="85" spans="1:38" ht="39.75" customHeight="1" x14ac:dyDescent="0.2">
      <c r="A85" s="66"/>
      <c r="B85" s="69"/>
      <c r="C85" s="68"/>
      <c r="D85" s="69"/>
      <c r="Z85" s="67"/>
      <c r="AA85" s="67"/>
    </row>
    <row r="86" spans="1:38" ht="27.75" customHeight="1" x14ac:dyDescent="0.2">
      <c r="A86" s="66"/>
      <c r="B86" s="69"/>
      <c r="C86" s="68"/>
      <c r="D86" s="69"/>
      <c r="Z86" s="67"/>
      <c r="AA86" s="67"/>
    </row>
    <row r="87" spans="1:38" ht="27.75" customHeight="1" x14ac:dyDescent="0.2">
      <c r="A87" s="66"/>
      <c r="B87" s="67"/>
      <c r="C87" s="67"/>
      <c r="D87" s="67"/>
      <c r="Z87" s="67"/>
      <c r="AA87" s="67"/>
    </row>
    <row r="88" spans="1:38" ht="27.75" customHeight="1" x14ac:dyDescent="0.2">
      <c r="A88" s="66"/>
      <c r="B88" s="67"/>
      <c r="C88" s="67"/>
      <c r="D88" s="67"/>
      <c r="Z88" s="67"/>
      <c r="AA88" s="67"/>
    </row>
    <row r="89" spans="1:38" ht="27.75" customHeight="1" x14ac:dyDescent="0.2">
      <c r="A89" s="66"/>
      <c r="B89" s="67"/>
      <c r="C89" s="67"/>
      <c r="D89" s="67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20"/>
      <c r="W89" s="120"/>
      <c r="X89" s="121"/>
      <c r="Y89" s="121"/>
      <c r="AG89" s="1"/>
      <c r="AH89" s="1"/>
      <c r="AI89" s="1"/>
      <c r="AJ89" s="1"/>
      <c r="AK89" s="1"/>
      <c r="AL89" s="1"/>
    </row>
    <row r="90" spans="1:38" ht="39" customHeight="1" x14ac:dyDescent="0.2">
      <c r="A90" s="66"/>
      <c r="B90" s="67"/>
      <c r="C90" s="67"/>
      <c r="D90" s="67"/>
      <c r="E90" s="119"/>
      <c r="F90" s="119"/>
      <c r="G90" s="119"/>
      <c r="H90" s="119"/>
      <c r="I90" s="119"/>
      <c r="J90" s="119"/>
      <c r="K90" s="119"/>
      <c r="L90" s="119"/>
      <c r="M90" s="119"/>
      <c r="N90" s="70"/>
      <c r="O90" s="70"/>
      <c r="P90" s="119"/>
      <c r="Q90" s="119"/>
      <c r="R90" s="119"/>
      <c r="S90" s="119"/>
      <c r="T90" s="71"/>
      <c r="U90" s="71"/>
      <c r="V90" s="120"/>
      <c r="W90" s="120"/>
      <c r="X90" s="120"/>
      <c r="Y90" s="120"/>
      <c r="Z90" s="118"/>
      <c r="AA90" s="118"/>
      <c r="AG90" s="1"/>
      <c r="AH90" s="1"/>
      <c r="AI90" s="1"/>
      <c r="AJ90" s="1"/>
      <c r="AK90" s="1"/>
      <c r="AL90" s="1"/>
    </row>
  </sheetData>
  <sheetProtection selectLockedCells="1" selectUnlockedCells="1"/>
  <mergeCells count="60">
    <mergeCell ref="B80:AL80"/>
    <mergeCell ref="B81:AL81"/>
    <mergeCell ref="B82:AL82"/>
    <mergeCell ref="B83:AL83"/>
    <mergeCell ref="Z90:AA90"/>
    <mergeCell ref="J90:K90"/>
    <mergeCell ref="L90:M90"/>
    <mergeCell ref="P90:Q90"/>
    <mergeCell ref="R90:S90"/>
    <mergeCell ref="V90:Y90"/>
    <mergeCell ref="E89:I90"/>
    <mergeCell ref="J89:O89"/>
    <mergeCell ref="P89:U89"/>
    <mergeCell ref="V89:W89"/>
    <mergeCell ref="X89:Y89"/>
    <mergeCell ref="A32:B32"/>
    <mergeCell ref="A33:B33"/>
    <mergeCell ref="A34:AL34"/>
    <mergeCell ref="A43:B43"/>
    <mergeCell ref="A44:AL44"/>
    <mergeCell ref="A76:B76"/>
    <mergeCell ref="A48:AL48"/>
    <mergeCell ref="A45:AL45"/>
    <mergeCell ref="A77:B77"/>
    <mergeCell ref="B79:V79"/>
    <mergeCell ref="A62:B62"/>
    <mergeCell ref="A63:AL63"/>
    <mergeCell ref="A70:B70"/>
    <mergeCell ref="A71:AL71"/>
    <mergeCell ref="A73:B73"/>
    <mergeCell ref="A74:B74"/>
    <mergeCell ref="A75:B75"/>
    <mergeCell ref="A58:AL58"/>
    <mergeCell ref="AF8:AJ8"/>
    <mergeCell ref="A10:AL10"/>
    <mergeCell ref="A21:A22"/>
    <mergeCell ref="B21:B22"/>
    <mergeCell ref="AK21:AK22"/>
    <mergeCell ref="AL21:AL22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V8:Z8"/>
    <mergeCell ref="AA8:AE8"/>
    <mergeCell ref="A1:AL1"/>
    <mergeCell ref="A2:AL2"/>
    <mergeCell ref="B3:AL3"/>
    <mergeCell ref="B4:Y4"/>
    <mergeCell ref="AA4:AL4"/>
  </mergeCells>
  <phoneticPr fontId="7" type="noConversion"/>
  <pageMargins left="0.7" right="0.7" top="0.75" bottom="0.75" header="0.51180555555555551" footer="0.51180555555555551"/>
  <pageSetup paperSize="9" scale="59" firstPageNumber="0" fitToHeight="0" orientation="landscape" r:id="rId1"/>
  <headerFooter alignWithMargins="0"/>
  <colBreaks count="1" manualBreakCount="1">
    <brk id="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"/>
  <sheetViews>
    <sheetView workbookViewId="0">
      <selection activeCell="J4" sqref="J4"/>
    </sheetView>
  </sheetViews>
  <sheetFormatPr baseColWidth="10" defaultColWidth="8.83203125" defaultRowHeight="15" x14ac:dyDescent="0.2"/>
  <cols>
    <col min="4" max="4" width="2" customWidth="1"/>
    <col min="5" max="5" width="0" hidden="1" customWidth="1"/>
  </cols>
  <sheetData>
    <row r="1" spans="1:21" ht="12.75" customHeight="1" x14ac:dyDescent="0.2">
      <c r="A1" s="125"/>
      <c r="B1" s="125"/>
      <c r="C1" s="125"/>
      <c r="D1" s="125"/>
      <c r="E1" s="125"/>
      <c r="F1" s="122" t="s">
        <v>93</v>
      </c>
      <c r="G1" s="122"/>
      <c r="H1" s="122"/>
      <c r="I1" s="122"/>
      <c r="J1" s="122"/>
      <c r="K1" s="122"/>
      <c r="L1" s="122"/>
      <c r="M1" s="122"/>
      <c r="N1" s="122" t="s">
        <v>94</v>
      </c>
      <c r="O1" s="122"/>
      <c r="P1" s="122"/>
      <c r="Q1" s="122"/>
      <c r="R1" s="122"/>
      <c r="S1" s="122"/>
      <c r="T1" s="122"/>
      <c r="U1" s="122"/>
    </row>
    <row r="2" spans="1:21" ht="12.75" customHeight="1" x14ac:dyDescent="0.2">
      <c r="A2" s="125"/>
      <c r="B2" s="125"/>
      <c r="C2" s="125"/>
      <c r="D2" s="125"/>
      <c r="E2" s="125"/>
      <c r="F2" s="122" t="s">
        <v>95</v>
      </c>
      <c r="G2" s="122"/>
      <c r="H2" s="122" t="s">
        <v>96</v>
      </c>
      <c r="I2" s="122"/>
      <c r="J2" s="122" t="s">
        <v>97</v>
      </c>
      <c r="K2" s="122"/>
      <c r="L2" s="122"/>
      <c r="M2" s="122"/>
      <c r="N2" s="122" t="s">
        <v>95</v>
      </c>
      <c r="O2" s="122"/>
      <c r="P2" s="122" t="s">
        <v>96</v>
      </c>
      <c r="Q2" s="122"/>
      <c r="R2" s="122" t="s">
        <v>97</v>
      </c>
      <c r="S2" s="122"/>
      <c r="T2" s="122"/>
      <c r="U2" s="122"/>
    </row>
    <row r="3" spans="1:21" ht="15" customHeight="1" x14ac:dyDescent="0.2">
      <c r="A3" s="123" t="s">
        <v>98</v>
      </c>
      <c r="B3" s="123"/>
      <c r="C3" s="123"/>
      <c r="D3" s="123"/>
      <c r="E3" s="123"/>
      <c r="F3" s="122"/>
      <c r="G3" s="122"/>
      <c r="H3" s="122"/>
      <c r="I3" s="122"/>
      <c r="J3" s="122"/>
      <c r="K3" s="122"/>
      <c r="L3" s="124" t="e">
        <f>F3/(F3+J4+F5)</f>
        <v>#REF!</v>
      </c>
      <c r="M3" s="124"/>
      <c r="N3" s="122" t="e">
        <f>'Program studiów - siatki'!#REF!+'Program studiów - siatki'!#REF!+'Program studiów - siatki'!#REF!+'Program studiów - siatki'!#REF!+'Program studiów - siatki'!#REF!+'Program studiów - siatki'!#REF!</f>
        <v>#REF!</v>
      </c>
      <c r="O3" s="122"/>
      <c r="P3" s="122"/>
      <c r="Q3" s="122"/>
      <c r="R3" s="122"/>
      <c r="S3" s="122"/>
      <c r="T3" s="124" t="e">
        <f>N3/(N3+R4+N5)</f>
        <v>#REF!</v>
      </c>
      <c r="U3" s="124"/>
    </row>
    <row r="4" spans="1:21" ht="15" customHeight="1" x14ac:dyDescent="0.2">
      <c r="A4" s="123" t="s">
        <v>99</v>
      </c>
      <c r="B4" s="123"/>
      <c r="C4" s="123"/>
      <c r="D4" s="123"/>
      <c r="E4" s="123"/>
      <c r="F4" s="122" t="e">
        <f>'Program studiów - siatki'!#REF!+'Program studiów - siatki'!#REF!+'Program studiów - siatki'!#REF!+'Program studiów - siatki'!#REF!+'Program studiów - siatki'!#REF!+'Program studiów - siatki'!#REF!</f>
        <v>#REF!</v>
      </c>
      <c r="G4" s="122"/>
      <c r="H4" s="122" t="e">
        <f>'Program studiów - siatki'!#REF!+'Program studiów - siatki'!#REF!+'Program studiów - siatki'!#REF!+'Program studiów - siatki'!#REF!+'Program studiów - siatki'!#REF!+'Program studiów - siatki'!#REF!</f>
        <v>#REF!</v>
      </c>
      <c r="I4" s="122"/>
      <c r="J4" s="122" t="e">
        <f>F4-('Program studiów - siatki'!I11+'Program studiów - siatki'!N11+'Program studiów - siatki'!S11+'Program studiów - siatki'!X11+'Program studiów - siatki'!AC11+'Program studiów - siatki'!AH11)</f>
        <v>#REF!</v>
      </c>
      <c r="K4" s="122"/>
      <c r="L4" s="124" t="e">
        <f>(J4+F5)/(F3+J4+F5)</f>
        <v>#REF!</v>
      </c>
      <c r="M4" s="124"/>
      <c r="N4" s="122" t="e">
        <f>'Program studiów - siatki'!#REF!+'Program studiów - siatki'!#REF!+'Program studiów - siatki'!#REF!+'Program studiów - siatki'!#REF!+'Program studiów - siatki'!#REF!+'Program studiów - siatki'!#REF!</f>
        <v>#REF!</v>
      </c>
      <c r="O4" s="122"/>
      <c r="P4" s="122" t="e">
        <f>'Program studiów - siatki'!#REF!+'Program studiów - siatki'!#REF!+'Program studiów - siatki'!#REF!+'Program studiów - siatki'!#REF!+'Program studiów - siatki'!#REF!+'Program studiów - siatki'!#REF!</f>
        <v>#REF!</v>
      </c>
      <c r="Q4" s="122"/>
      <c r="R4" s="122" t="e">
        <f>N4-('Program studiów - siatki'!I11+'Program studiów - siatki'!N11+'Program studiów - siatki'!S11+'Program studiów - siatki'!X11+'Program studiów - siatki'!AC11+'Program studiów - siatki'!AH11)</f>
        <v>#REF!</v>
      </c>
      <c r="S4" s="122"/>
      <c r="T4" s="124" t="e">
        <f>(R4+N5)/(N3+R4+N5)</f>
        <v>#REF!</v>
      </c>
      <c r="U4" s="124"/>
    </row>
    <row r="5" spans="1:21" ht="15" customHeight="1" x14ac:dyDescent="0.2">
      <c r="A5" s="123" t="s">
        <v>100</v>
      </c>
      <c r="B5" s="123"/>
      <c r="C5" s="123"/>
      <c r="D5" s="123"/>
      <c r="E5" s="123"/>
      <c r="F5" s="122" t="e">
        <f>'Program studiów - siatki'!#REF!+'Program studiów - siatki'!#REF!</f>
        <v>#REF!</v>
      </c>
      <c r="G5" s="122"/>
      <c r="H5" s="122"/>
      <c r="I5" s="122"/>
      <c r="J5" s="122"/>
      <c r="K5" s="122"/>
      <c r="L5" s="124"/>
      <c r="M5" s="124"/>
      <c r="N5" s="122" t="e">
        <f>'Program studiów - siatki'!#REF!+'Program studiów - siatki'!#REF!</f>
        <v>#REF!</v>
      </c>
      <c r="O5" s="122"/>
      <c r="P5" s="122"/>
      <c r="Q5" s="122"/>
      <c r="R5" s="122"/>
      <c r="S5" s="122"/>
      <c r="T5" s="124"/>
      <c r="U5" s="124"/>
    </row>
  </sheetData>
  <sheetProtection selectLockedCells="1" selectUnlockedCells="1"/>
  <mergeCells count="28">
    <mergeCell ref="A4:E4"/>
    <mergeCell ref="F4:G4"/>
    <mergeCell ref="H4:I4"/>
    <mergeCell ref="J4:K4"/>
    <mergeCell ref="L4:M5"/>
    <mergeCell ref="N4:O4"/>
    <mergeCell ref="T2:U2"/>
    <mergeCell ref="A3:E3"/>
    <mergeCell ref="F3:K3"/>
    <mergeCell ref="L3:M3"/>
    <mergeCell ref="N3:S3"/>
    <mergeCell ref="T3:U3"/>
    <mergeCell ref="A1:E2"/>
    <mergeCell ref="F1:M1"/>
    <mergeCell ref="P4:Q4"/>
    <mergeCell ref="R4:S4"/>
    <mergeCell ref="T4:U5"/>
    <mergeCell ref="A5:E5"/>
    <mergeCell ref="F5:K5"/>
    <mergeCell ref="N5:S5"/>
    <mergeCell ref="N1:U1"/>
    <mergeCell ref="P2:Q2"/>
    <mergeCell ref="R2:S2"/>
    <mergeCell ref="F2:G2"/>
    <mergeCell ref="H2:I2"/>
    <mergeCell ref="J2:K2"/>
    <mergeCell ref="L2:M2"/>
    <mergeCell ref="N2:O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studiów - siatki</vt:lpstr>
      <vt:lpstr>Arkusz1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Microsoft Office User</cp:lastModifiedBy>
  <cp:lastPrinted>2019-10-08T13:33:09Z</cp:lastPrinted>
  <dcterms:created xsi:type="dcterms:W3CDTF">2018-03-03T21:17:41Z</dcterms:created>
  <dcterms:modified xsi:type="dcterms:W3CDTF">2021-01-28T18:34:29Z</dcterms:modified>
</cp:coreProperties>
</file>