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ia/Dropbox/PKA/POPRAWIONE siatki IBER/"/>
    </mc:Choice>
  </mc:AlternateContent>
  <xr:revisionPtr revIDLastSave="0" documentId="13_ncr:1_{7E8981AC-4F0F-7349-B27B-C9389CC73B12}" xr6:coauthVersionLast="46" xr6:coauthVersionMax="46" xr10:uidLastSave="{00000000-0000-0000-0000-000000000000}"/>
  <bookViews>
    <workbookView xWindow="0" yWindow="500" windowWidth="28800" windowHeight="15740" xr2:uid="{00000000-000D-0000-FFFF-FFFF00000000}"/>
  </bookViews>
  <sheets>
    <sheet name="Program studiów - siatki" sheetId="1" r:id="rId1"/>
    <sheet name="Arkusz1" sheetId="2" r:id="rId2"/>
  </sheets>
  <definedNames>
    <definedName name="_xlnm.Print_Area" localSheetId="0">'Program studiów - siatki'!$A$1:$AL$93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2" i="1" l="1"/>
  <c r="M32" i="1"/>
  <c r="H32" i="1"/>
  <c r="AL19" i="1"/>
  <c r="AK15" i="1"/>
  <c r="AK14" i="1"/>
  <c r="AK47" i="1" l="1"/>
  <c r="AL47" i="1"/>
  <c r="AK48" i="1"/>
  <c r="AL48" i="1"/>
  <c r="AK49" i="1"/>
  <c r="AL49" i="1"/>
  <c r="AL52" i="1" l="1"/>
  <c r="AL53" i="1"/>
  <c r="AL54" i="1"/>
  <c r="AL55" i="1"/>
  <c r="AL56" i="1"/>
  <c r="AL57" i="1"/>
  <c r="AL58" i="1"/>
  <c r="AL59" i="1"/>
  <c r="AK52" i="1"/>
  <c r="AK53" i="1"/>
  <c r="AK54" i="1"/>
  <c r="AK55" i="1"/>
  <c r="AK56" i="1"/>
  <c r="AK57" i="1"/>
  <c r="AK58" i="1"/>
  <c r="AK59" i="1"/>
  <c r="AG64" i="1"/>
  <c r="AH64" i="1"/>
  <c r="AI64" i="1"/>
  <c r="AJ64" i="1"/>
  <c r="AF64" i="1"/>
  <c r="AB64" i="1"/>
  <c r="AC64" i="1"/>
  <c r="AD64" i="1"/>
  <c r="AE64" i="1"/>
  <c r="AA64" i="1"/>
  <c r="W64" i="1"/>
  <c r="X64" i="1"/>
  <c r="Y64" i="1"/>
  <c r="Z64" i="1"/>
  <c r="V64" i="1"/>
  <c r="U64" i="1"/>
  <c r="R64" i="1"/>
  <c r="S64" i="1"/>
  <c r="T64" i="1"/>
  <c r="Q64" i="1"/>
  <c r="M64" i="1"/>
  <c r="N64" i="1"/>
  <c r="O64" i="1"/>
  <c r="P64" i="1"/>
  <c r="L64" i="1"/>
  <c r="H64" i="1"/>
  <c r="I64" i="1"/>
  <c r="J64" i="1"/>
  <c r="K64" i="1"/>
  <c r="G64" i="1"/>
  <c r="AK51" i="1"/>
  <c r="AL51" i="1"/>
  <c r="AF75" i="1" l="1"/>
  <c r="AJ75" i="1"/>
  <c r="AC75" i="1"/>
  <c r="AE75" i="1"/>
  <c r="AC42" i="1"/>
  <c r="AL46" i="1"/>
  <c r="AK46" i="1"/>
  <c r="AL45" i="1"/>
  <c r="AK45" i="1"/>
  <c r="AL63" i="1"/>
  <c r="AL62" i="1"/>
  <c r="AK62" i="1"/>
  <c r="AL61" i="1"/>
  <c r="AK61" i="1"/>
  <c r="AK38" i="1"/>
  <c r="AL38" i="1"/>
  <c r="F4" i="2"/>
  <c r="J4" i="2" s="1"/>
  <c r="F5" i="2"/>
  <c r="N3" i="2"/>
  <c r="N4" i="2"/>
  <c r="R4" i="2" s="1"/>
  <c r="N5" i="2"/>
  <c r="H4" i="2"/>
  <c r="P4" i="2"/>
  <c r="AK11" i="1"/>
  <c r="AL11" i="1"/>
  <c r="AK12" i="1"/>
  <c r="AL12" i="1"/>
  <c r="AK13" i="1"/>
  <c r="AL13" i="1"/>
  <c r="AL14" i="1"/>
  <c r="AL15" i="1"/>
  <c r="AL16" i="1"/>
  <c r="AK17" i="1"/>
  <c r="AL17" i="1"/>
  <c r="AL18" i="1"/>
  <c r="AL20" i="1"/>
  <c r="AK23" i="1"/>
  <c r="AL23" i="1"/>
  <c r="AK25" i="1"/>
  <c r="AL25" i="1"/>
  <c r="AK26" i="1"/>
  <c r="AL26" i="1"/>
  <c r="AK27" i="1"/>
  <c r="AL27" i="1"/>
  <c r="AK28" i="1"/>
  <c r="AL28" i="1"/>
  <c r="AK30" i="1"/>
  <c r="AL30" i="1"/>
  <c r="G31" i="1"/>
  <c r="H31" i="1"/>
  <c r="I31" i="1"/>
  <c r="I42" i="1"/>
  <c r="I75" i="1"/>
  <c r="J31" i="1"/>
  <c r="J32" i="1" s="1"/>
  <c r="K31" i="1"/>
  <c r="L31" i="1"/>
  <c r="M31" i="1"/>
  <c r="M75" i="1"/>
  <c r="N31" i="1"/>
  <c r="O31" i="1"/>
  <c r="P31" i="1"/>
  <c r="P42" i="1"/>
  <c r="P75" i="1"/>
  <c r="Q31" i="1"/>
  <c r="R31" i="1"/>
  <c r="S31" i="1"/>
  <c r="S42" i="1"/>
  <c r="S75" i="1"/>
  <c r="S32" i="1"/>
  <c r="T31" i="1"/>
  <c r="T32" i="1" s="1"/>
  <c r="T42" i="1"/>
  <c r="T75" i="1"/>
  <c r="U31" i="1"/>
  <c r="V31" i="1"/>
  <c r="W31" i="1"/>
  <c r="W75" i="1"/>
  <c r="X31" i="1"/>
  <c r="Y31" i="1"/>
  <c r="Y32" i="1" s="1"/>
  <c r="Z31" i="1"/>
  <c r="Z42" i="1"/>
  <c r="Z75" i="1"/>
  <c r="AA31" i="1"/>
  <c r="AA42" i="1"/>
  <c r="AA75" i="1"/>
  <c r="AB31" i="1"/>
  <c r="AC31" i="1"/>
  <c r="AC32" i="1"/>
  <c r="AD31" i="1"/>
  <c r="AE31" i="1"/>
  <c r="AE32" i="1"/>
  <c r="AF31" i="1"/>
  <c r="AF32" i="1" s="1"/>
  <c r="AG31" i="1"/>
  <c r="AH31" i="1"/>
  <c r="AH42" i="1"/>
  <c r="AH75" i="1"/>
  <c r="AI31" i="1"/>
  <c r="AI42" i="1"/>
  <c r="AI75" i="1"/>
  <c r="AJ31" i="1"/>
  <c r="G32" i="1"/>
  <c r="G42" i="1"/>
  <c r="G75" i="1"/>
  <c r="H75" i="1"/>
  <c r="I32" i="1"/>
  <c r="K32" i="1"/>
  <c r="L32" i="1"/>
  <c r="L42" i="1"/>
  <c r="L75" i="1"/>
  <c r="N32" i="1"/>
  <c r="P32" i="1"/>
  <c r="Q32" i="1"/>
  <c r="Q42" i="1"/>
  <c r="Q75" i="1"/>
  <c r="U32" i="1"/>
  <c r="U75" i="1"/>
  <c r="V32" i="1"/>
  <c r="X32" i="1"/>
  <c r="X42" i="1"/>
  <c r="X75" i="1"/>
  <c r="Z32" i="1"/>
  <c r="AA32" i="1"/>
  <c r="AB75" i="1"/>
  <c r="AB42" i="1"/>
  <c r="AD32" i="1"/>
  <c r="AF42" i="1"/>
  <c r="AH32" i="1"/>
  <c r="AI32" i="1"/>
  <c r="AJ32" i="1"/>
  <c r="AK34" i="1"/>
  <c r="AL34" i="1"/>
  <c r="AK35" i="1"/>
  <c r="AL35" i="1"/>
  <c r="AK36" i="1"/>
  <c r="AL36" i="1"/>
  <c r="AK37" i="1"/>
  <c r="AL37" i="1"/>
  <c r="AK39" i="1"/>
  <c r="AL39" i="1"/>
  <c r="AK40" i="1"/>
  <c r="AL40" i="1"/>
  <c r="AK41" i="1"/>
  <c r="AL41" i="1"/>
  <c r="H42" i="1"/>
  <c r="J42" i="1"/>
  <c r="K42" i="1"/>
  <c r="K75" i="1"/>
  <c r="M42" i="1"/>
  <c r="N42" i="1"/>
  <c r="O42" i="1"/>
  <c r="O75" i="1"/>
  <c r="R42" i="1"/>
  <c r="U42" i="1"/>
  <c r="V42" i="1"/>
  <c r="W42" i="1"/>
  <c r="Y42" i="1"/>
  <c r="AD42" i="1"/>
  <c r="AE42" i="1"/>
  <c r="AG42" i="1"/>
  <c r="AJ42" i="1"/>
  <c r="J75" i="1"/>
  <c r="N75" i="1"/>
  <c r="R75" i="1"/>
  <c r="V75" i="1"/>
  <c r="Y75" i="1"/>
  <c r="AD75" i="1"/>
  <c r="AG75" i="1"/>
  <c r="AK66" i="1"/>
  <c r="AL66" i="1"/>
  <c r="AK67" i="1"/>
  <c r="AL67" i="1"/>
  <c r="AK68" i="1"/>
  <c r="AK69" i="1"/>
  <c r="AK70" i="1"/>
  <c r="AK71" i="1"/>
  <c r="AL68" i="1"/>
  <c r="AL69" i="1"/>
  <c r="AL70" i="1"/>
  <c r="AL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4" i="1"/>
  <c r="AK75" i="1" s="1"/>
  <c r="AL74" i="1"/>
  <c r="AL75" i="1" s="1"/>
  <c r="W77" i="1" l="1"/>
  <c r="AA77" i="1"/>
  <c r="T76" i="1"/>
  <c r="R79" i="1"/>
  <c r="L76" i="1"/>
  <c r="AL64" i="1"/>
  <c r="AK64" i="1"/>
  <c r="Q77" i="1"/>
  <c r="N78" i="1"/>
  <c r="Z76" i="1"/>
  <c r="AG77" i="1"/>
  <c r="I79" i="1"/>
  <c r="AA78" i="1"/>
  <c r="AC78" i="1"/>
  <c r="M76" i="1"/>
  <c r="AE78" i="1"/>
  <c r="AB76" i="1"/>
  <c r="I76" i="1"/>
  <c r="AD77" i="1"/>
  <c r="L77" i="1"/>
  <c r="L78" i="1"/>
  <c r="X79" i="1"/>
  <c r="I78" i="1"/>
  <c r="AE77" i="1"/>
  <c r="U76" i="1"/>
  <c r="V78" i="1"/>
  <c r="AC77" i="1"/>
  <c r="V79" i="1"/>
  <c r="Q76" i="1"/>
  <c r="H77" i="1"/>
  <c r="AC76" i="1"/>
  <c r="W32" i="1"/>
  <c r="W79" i="1" s="1"/>
  <c r="I77" i="1"/>
  <c r="Z77" i="1"/>
  <c r="AH79" i="1"/>
  <c r="AH78" i="1"/>
  <c r="G78" i="1"/>
  <c r="Q79" i="1"/>
  <c r="AI76" i="1"/>
  <c r="G77" i="1"/>
  <c r="H79" i="1"/>
  <c r="P79" i="1"/>
  <c r="L79" i="1"/>
  <c r="K77" i="1"/>
  <c r="Q78" i="1"/>
  <c r="J79" i="1"/>
  <c r="N79" i="1"/>
  <c r="P76" i="1"/>
  <c r="AC79" i="1"/>
  <c r="T78" i="1"/>
  <c r="AI77" i="1"/>
  <c r="S79" i="1"/>
  <c r="AI79" i="1"/>
  <c r="S78" i="1"/>
  <c r="Y76" i="1"/>
  <c r="J78" i="1"/>
  <c r="AJ78" i="1"/>
  <c r="P77" i="1"/>
  <c r="AE79" i="1"/>
  <c r="AK42" i="1"/>
  <c r="AK31" i="1"/>
  <c r="AK72" i="1"/>
  <c r="Y77" i="1"/>
  <c r="AB32" i="1"/>
  <c r="AB78" i="1" s="1"/>
  <c r="U77" i="1"/>
  <c r="X77" i="1"/>
  <c r="S76" i="1"/>
  <c r="O77" i="1"/>
  <c r="AL32" i="1"/>
  <c r="AL72" i="1"/>
  <c r="U79" i="1"/>
  <c r="T77" i="1"/>
  <c r="R78" i="1"/>
  <c r="N76" i="1"/>
  <c r="J76" i="1"/>
  <c r="AL31" i="1"/>
  <c r="AK32" i="1"/>
  <c r="K76" i="1"/>
  <c r="AD76" i="1"/>
  <c r="Z78" i="1"/>
  <c r="AA76" i="1"/>
  <c r="W76" i="1"/>
  <c r="R76" i="1"/>
  <c r="M77" i="1"/>
  <c r="AB77" i="1"/>
  <c r="V76" i="1"/>
  <c r="V77" i="1"/>
  <c r="AD79" i="1"/>
  <c r="X78" i="1"/>
  <c r="AH77" i="1"/>
  <c r="AG76" i="1"/>
  <c r="T79" i="1"/>
  <c r="P78" i="1"/>
  <c r="K78" i="1"/>
  <c r="AJ77" i="1"/>
  <c r="T3" i="2"/>
  <c r="T4" i="2"/>
  <c r="Y78" i="1"/>
  <c r="Y79" i="1"/>
  <c r="L3" i="2"/>
  <c r="L4" i="2"/>
  <c r="AF78" i="1"/>
  <c r="AF79" i="1"/>
  <c r="M79" i="1"/>
  <c r="M78" i="1"/>
  <c r="AI78" i="1"/>
  <c r="X76" i="1"/>
  <c r="AJ76" i="1"/>
  <c r="J77" i="1"/>
  <c r="O76" i="1"/>
  <c r="AF76" i="1"/>
  <c r="Z79" i="1"/>
  <c r="G79" i="1"/>
  <c r="G76" i="1"/>
  <c r="AL42" i="1"/>
  <c r="R77" i="1"/>
  <c r="AF77" i="1"/>
  <c r="K79" i="1"/>
  <c r="AG32" i="1"/>
  <c r="O32" i="1"/>
  <c r="H76" i="1"/>
  <c r="AJ79" i="1"/>
  <c r="AD78" i="1"/>
  <c r="H78" i="1"/>
  <c r="S77" i="1"/>
  <c r="AH76" i="1"/>
  <c r="N77" i="1"/>
  <c r="AA79" i="1"/>
  <c r="U78" i="1"/>
  <c r="AE76" i="1"/>
  <c r="AL78" i="1" l="1"/>
  <c r="AL77" i="1"/>
  <c r="AK77" i="1"/>
  <c r="AB79" i="1"/>
  <c r="W78" i="1"/>
  <c r="AK79" i="1"/>
  <c r="AK76" i="1"/>
  <c r="AL76" i="1"/>
  <c r="AK78" i="1"/>
  <c r="AG78" i="1"/>
  <c r="AG79" i="1"/>
  <c r="O79" i="1"/>
  <c r="O78" i="1"/>
  <c r="AL79" i="1"/>
</calcChain>
</file>

<file path=xl/sharedStrings.xml><?xml version="1.0" encoding="utf-8"?>
<sst xmlns="http://schemas.openxmlformats.org/spreadsheetml/2006/main" count="190" uniqueCount="152">
  <si>
    <t>PLAN STUDIÓW STACJONARNYCH PIERWSZEGO STOPNIA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</si>
  <si>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</si>
  <si>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</si>
  <si>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</si>
  <si>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</si>
  <si>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</si>
  <si>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</si>
  <si>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</si>
  <si>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</si>
  <si>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</si>
  <si>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</si>
  <si>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</si>
  <si>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</si>
  <si>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</si>
  <si>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</si>
  <si>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</si>
  <si>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</si>
  <si>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</si>
  <si>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</si>
  <si>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</si>
  <si>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</si>
  <si>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</si>
  <si>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</si>
  <si>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</si>
  <si>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</si>
  <si>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</si>
  <si>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</si>
  <si>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</si>
  <si>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1a.**</t>
  </si>
  <si>
    <t>Praktyczna nauka języka hiszpańskiego</t>
  </si>
  <si>
    <t>2,4,6</t>
  </si>
  <si>
    <t>1b.***</t>
  </si>
  <si>
    <t>2.</t>
  </si>
  <si>
    <t>Praktyczna nauka języka portugalskiego</t>
  </si>
  <si>
    <t>3.</t>
  </si>
  <si>
    <t>Dzieje i kultura Półwyspu Iberyjskiego</t>
  </si>
  <si>
    <t>4.</t>
  </si>
  <si>
    <t>Dzieje i kultura Ameryki Łacińskiej</t>
  </si>
  <si>
    <t>5.</t>
  </si>
  <si>
    <t>Wstęp do literatury iberyjskiej</t>
  </si>
  <si>
    <t>6.</t>
  </si>
  <si>
    <t>Literatura latynoamerykańska</t>
  </si>
  <si>
    <t>7.</t>
  </si>
  <si>
    <t>8.</t>
  </si>
  <si>
    <t>9.</t>
  </si>
  <si>
    <t>10.</t>
  </si>
  <si>
    <t>11.</t>
  </si>
  <si>
    <t>Językoznawstwo stosowane</t>
  </si>
  <si>
    <t>12.</t>
  </si>
  <si>
    <t>Historia języków romańskich</t>
  </si>
  <si>
    <t>13.</t>
  </si>
  <si>
    <t>14.</t>
  </si>
  <si>
    <t>Seminarium licencjackie</t>
  </si>
  <si>
    <t>15.</t>
  </si>
  <si>
    <t>Wykład ogólnouczelniany</t>
  </si>
  <si>
    <t>16.</t>
  </si>
  <si>
    <t>Wychowanie fizyczne</t>
  </si>
  <si>
    <t>razem**</t>
  </si>
  <si>
    <t>razem***</t>
  </si>
  <si>
    <t>B1. SPECJALNOŚĆ TRANSLATORYCZNA</t>
  </si>
  <si>
    <t>17.</t>
  </si>
  <si>
    <t>Teoria przekładu</t>
  </si>
  <si>
    <t>18.</t>
  </si>
  <si>
    <t>Język hiszpański specjalistyczny: ekonomiczny, prawniczy, techniczny</t>
  </si>
  <si>
    <t>19.</t>
  </si>
  <si>
    <t>Tłumaczenia pisemne</t>
  </si>
  <si>
    <t>20.</t>
  </si>
  <si>
    <t>Tłumaczenia ustne</t>
  </si>
  <si>
    <t>21.</t>
  </si>
  <si>
    <t>Tłumaczenia specjalistyczne</t>
  </si>
  <si>
    <t>22.</t>
  </si>
  <si>
    <t>Komputer w pracy tłumacza</t>
  </si>
  <si>
    <t>23.</t>
  </si>
  <si>
    <t>Fakultet przekładoznawczy</t>
  </si>
  <si>
    <t>24.</t>
  </si>
  <si>
    <t>Praktyka zawodowa - 120 godzin</t>
  </si>
  <si>
    <t>razem</t>
  </si>
  <si>
    <t>B2. SPECJALNOŚĆ NAUCZYCIELSKA</t>
  </si>
  <si>
    <t>25.</t>
  </si>
  <si>
    <t>26.</t>
  </si>
  <si>
    <t>27.</t>
  </si>
  <si>
    <t>G. ŚCIEŻKI**</t>
  </si>
  <si>
    <t>1.</t>
  </si>
  <si>
    <t>C. FAKULTETY</t>
  </si>
  <si>
    <t>33.</t>
  </si>
  <si>
    <t>SPECJALNOŚĆ TRANSLATORYCZNA**</t>
  </si>
  <si>
    <t>SPECJALNOŚĆ NAUCZYCIELSKA**</t>
  </si>
  <si>
    <t>SPECJALNOŚĆ TRANSLATORYCZNA***</t>
  </si>
  <si>
    <t>SPECJALNOŚĆ NAUCZYCIELSKA***</t>
  </si>
  <si>
    <t>W trakcie I roku studenci zobowiązani są do zaliczenia szkolenia z zakresu BHP oraz ochrony własności intelektualnej.</t>
  </si>
  <si>
    <t>* kursywą zaznaczono przedmioty do wyboru</t>
  </si>
  <si>
    <t>** zajęcia dla grupy zaawansowanej</t>
  </si>
  <si>
    <t>*** zajęcia dla grupy początkującej</t>
  </si>
  <si>
    <t>**** zajęcia realizowane w formie wykładu wydziałowego</t>
  </si>
  <si>
    <t>SPECJALNOŚĆ TRANSLATORYCZNA</t>
  </si>
  <si>
    <t>SPECJALNOŚĆ KOMUNIKACJA KULTUROWA</t>
  </si>
  <si>
    <t>Z PNJF GR. ZAAWANS.</t>
  </si>
  <si>
    <t>Z PNJF GR. POCZĄT.</t>
  </si>
  <si>
    <t>BEZ PNJF</t>
  </si>
  <si>
    <t>WYKŁADY</t>
  </si>
  <si>
    <t>ĆWICZENIA</t>
  </si>
  <si>
    <t>SEMINARIA</t>
  </si>
  <si>
    <t>(1*) zajęcia wspólne dla iberystów i romanistów</t>
  </si>
  <si>
    <t>Elementy językoznawstwa ogólnego (1*)</t>
  </si>
  <si>
    <t>1,2,3,4 5,6</t>
  </si>
  <si>
    <t>4,5,6</t>
  </si>
  <si>
    <t>3,4,5</t>
  </si>
  <si>
    <t>1,2,3,4,5,6</t>
  </si>
  <si>
    <t>OD R. AK. 2019/2020</t>
  </si>
  <si>
    <t>Literatura Hiszpanii od średniowiecza do baroku</t>
  </si>
  <si>
    <t>Literatura Hiszpanii od oświecenia do XX wieku</t>
  </si>
  <si>
    <t>Literatura krajów portugalskojęzycznych</t>
  </si>
  <si>
    <t>Współczesna literatura Hiszpanii</t>
  </si>
  <si>
    <t>Myśl humanistyczna i społeczna w krajach romańskich (1*)</t>
  </si>
  <si>
    <t>36.</t>
  </si>
  <si>
    <t>Podstawy dydaktyki****</t>
  </si>
  <si>
    <t>Emisja głosu</t>
  </si>
  <si>
    <t>Metodyka nauczania języka hiszpańskiego</t>
  </si>
  <si>
    <t>34.</t>
  </si>
  <si>
    <t>35.</t>
  </si>
  <si>
    <t>37.</t>
  </si>
  <si>
    <r>
      <rPr>
        <i/>
        <sz val="11"/>
        <color indexed="8"/>
        <rFont val="Calibri"/>
        <family val="2"/>
      </rPr>
      <t>Podstawy p</t>
    </r>
    <r>
      <rPr>
        <i/>
        <sz val="11"/>
        <color indexed="8"/>
        <rFont val="Calibri"/>
        <family val="2"/>
      </rPr>
      <t>sychologi</t>
    </r>
    <r>
      <rPr>
        <i/>
        <sz val="11"/>
        <color indexed="8"/>
        <rFont val="Calibri"/>
        <family val="2"/>
      </rPr>
      <t>i</t>
    </r>
    <r>
      <rPr>
        <i/>
        <sz val="11"/>
        <color indexed="8"/>
        <rFont val="Calibri"/>
        <family val="2"/>
      </rPr>
      <t>****</t>
    </r>
  </si>
  <si>
    <t>Psychologia dla nauczycieli****</t>
  </si>
  <si>
    <r>
      <rPr>
        <i/>
        <sz val="11"/>
        <color indexed="8"/>
        <rFont val="Calibri"/>
        <family val="2"/>
      </rPr>
      <t>Podstawy p</t>
    </r>
    <r>
      <rPr>
        <i/>
        <sz val="11"/>
        <color indexed="8"/>
        <rFont val="Calibri"/>
        <family val="2"/>
      </rPr>
      <t>edagogik</t>
    </r>
    <r>
      <rPr>
        <i/>
        <sz val="11"/>
        <color indexed="8"/>
        <rFont val="Calibri"/>
        <family val="2"/>
      </rPr>
      <t>i i edukacji</t>
    </r>
    <r>
      <rPr>
        <i/>
        <sz val="11"/>
        <color indexed="8"/>
        <rFont val="Calibri"/>
        <family val="2"/>
      </rPr>
      <t>****</t>
    </r>
  </si>
  <si>
    <t>Szkoła i nauczyciel****</t>
  </si>
  <si>
    <t xml:space="preserve">Przedmiot fakultatywny </t>
  </si>
  <si>
    <t>Morfologia i składnia języka hiszpańskiego</t>
  </si>
  <si>
    <t>Praktyka psychologiczno-pedagogiczna na II i III etapie edukacyjnym (30 godz.)</t>
  </si>
  <si>
    <t>28.</t>
  </si>
  <si>
    <t>41.</t>
  </si>
  <si>
    <t>Grupa C. Podstawy dydaktyki i emisja głosu</t>
  </si>
  <si>
    <t>Grupa B. Przygotowanie psychologiczno-pedagogiczne</t>
  </si>
  <si>
    <t>Grupa A. Przygotowanie dydaktyczne do nauczania języka hiszpańskiego</t>
  </si>
  <si>
    <t>Język hiszpański w dydaktyce</t>
  </si>
  <si>
    <t>Przygotowanie do praktyki zawodowej - część psychologiczna</t>
  </si>
  <si>
    <t>Omówienie praktyki zawodowej - część psychologiczna</t>
  </si>
  <si>
    <t>29.</t>
  </si>
  <si>
    <t>30.</t>
  </si>
  <si>
    <t>31.</t>
  </si>
  <si>
    <t>32.</t>
  </si>
  <si>
    <t>Przygotowanie do praktyki zawodowej - część pedagogiczna</t>
  </si>
  <si>
    <t>Omówienie praktyki zawodowej - część pedagogiczna</t>
  </si>
  <si>
    <t>Ocenianie, diagnostyka edukacyjna i ewaluacja oświatowa w pracy dydaktycznej nauczyciela****</t>
  </si>
  <si>
    <t>Technologia informacyjna w dydaktyce</t>
  </si>
  <si>
    <t>Praktyki dydaktyczne na II i III etapie edukacyjnym (120 godz.)</t>
  </si>
  <si>
    <t>38.</t>
  </si>
  <si>
    <t>39.</t>
  </si>
  <si>
    <t>40.</t>
  </si>
  <si>
    <t>42.</t>
  </si>
  <si>
    <t>43.</t>
  </si>
  <si>
    <t>44.</t>
  </si>
  <si>
    <t xml:space="preserve">Psycholingwistyka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</si>
</sst>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  <charset val="238"/>
    </font>
    <font>
      <sz val="8"/>
      <name val="Calibri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34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indexed="52"/>
        <bgColor indexed="5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3" xfId="2" applyFont="1" applyBorder="1" applyAlignment="1">
      <alignment horizontal="right" vertical="center"/>
    </xf>
    <xf numFmtId="0" fontId="7" fillId="0" borderId="2" xfId="2" applyFont="1" applyBorder="1" applyAlignment="1">
      <alignment vertical="center" wrapText="1"/>
    </xf>
    <xf numFmtId="0" fontId="0" fillId="0" borderId="2" xfId="2" applyFont="1" applyBorder="1" applyAlignment="1">
      <alignment horizontal="center" vertical="center" wrapText="1"/>
    </xf>
    <xf numFmtId="0" fontId="0" fillId="5" borderId="2" xfId="2" applyFont="1" applyFill="1" applyBorder="1" applyAlignment="1">
      <alignment horizontal="center" vertical="center" wrapText="1"/>
    </xf>
    <xf numFmtId="0" fontId="0" fillId="2" borderId="2" xfId="2" applyFont="1" applyFill="1" applyBorder="1" applyAlignment="1">
      <alignment horizontal="center" vertical="center" wrapText="1"/>
    </xf>
    <xf numFmtId="0" fontId="0" fillId="6" borderId="2" xfId="2" applyFont="1" applyFill="1" applyBorder="1" applyAlignment="1">
      <alignment horizontal="center" vertical="center" wrapText="1"/>
    </xf>
    <xf numFmtId="0" fontId="0" fillId="3" borderId="2" xfId="2" applyFont="1" applyFill="1" applyBorder="1" applyAlignment="1">
      <alignment horizontal="center" vertical="center" wrapText="1"/>
    </xf>
    <xf numFmtId="0" fontId="0" fillId="7" borderId="2" xfId="2" applyFont="1" applyFill="1" applyBorder="1" applyAlignment="1">
      <alignment horizontal="center" vertical="center" wrapText="1"/>
    </xf>
    <xf numFmtId="0" fontId="0" fillId="4" borderId="2" xfId="2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right" vertical="center"/>
    </xf>
    <xf numFmtId="0" fontId="8" fillId="0" borderId="4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 wrapText="1"/>
    </xf>
    <xf numFmtId="0" fontId="2" fillId="10" borderId="2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2" fillId="11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6" fillId="13" borderId="2" xfId="2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18" fillId="6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2" borderId="3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</cellXfs>
  <cellStyles count="5">
    <cellStyle name="Hiperłącze" xfId="3" builtinId="8" hidden="1"/>
    <cellStyle name="Normalny" xfId="0" builtinId="0"/>
    <cellStyle name="Normalny_Arkusz1" xfId="1" xr:uid="{00000000-0005-0000-0000-000002000000}"/>
    <cellStyle name="Normalny_Program studiów - siatki" xfId="2" xr:uid="{00000000-0005-0000-0000-000003000000}"/>
    <cellStyle name="Odwiedzone hiperłącze" xfId="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3"/>
  <sheetViews>
    <sheetView tabSelected="1" zoomScale="90" zoomScaleNormal="90" zoomScaleSheetLayoutView="75" workbookViewId="0">
      <selection activeCell="I76" sqref="I76"/>
    </sheetView>
  </sheetViews>
  <sheetFormatPr baseColWidth="10" defaultColWidth="11.5" defaultRowHeight="15" x14ac:dyDescent="0.2"/>
  <cols>
    <col min="1" max="1" width="6.83203125" customWidth="1"/>
    <col min="2" max="2" width="22.1640625" style="1" customWidth="1"/>
    <col min="3" max="3" width="6.5" style="2" customWidth="1"/>
    <col min="4" max="4" width="5.83203125" style="3" customWidth="1"/>
    <col min="5" max="5" width="6.5" style="3" customWidth="1"/>
    <col min="6" max="6" width="6.5" style="2" customWidth="1"/>
    <col min="7" max="7" width="5" style="2" customWidth="1"/>
    <col min="8" max="8" width="5.5" style="2" customWidth="1"/>
    <col min="9" max="10" width="4.5" style="2" customWidth="1"/>
    <col min="11" max="11" width="5.83203125" style="2" customWidth="1"/>
    <col min="12" max="12" width="5.5" style="2" customWidth="1"/>
    <col min="13" max="14" width="4.83203125" style="2" customWidth="1"/>
    <col min="15" max="15" width="4.5" style="2" customWidth="1"/>
    <col min="16" max="16" width="5.5" style="2" customWidth="1"/>
    <col min="17" max="17" width="4.5" style="2" customWidth="1"/>
    <col min="18" max="18" width="4.83203125" style="2" customWidth="1"/>
    <col min="19" max="19" width="4.5" style="2" customWidth="1"/>
    <col min="20" max="20" width="4.83203125" style="2" customWidth="1"/>
    <col min="21" max="21" width="5.5" style="2" customWidth="1"/>
    <col min="22" max="22" width="4.5" style="2" customWidth="1"/>
    <col min="23" max="23" width="5.1640625" style="2" customWidth="1"/>
    <col min="24" max="24" width="4.83203125" style="2" customWidth="1"/>
    <col min="25" max="25" width="5" style="2" customWidth="1"/>
    <col min="26" max="26" width="6" style="2" customWidth="1"/>
    <col min="27" max="28" width="4.83203125" style="2" customWidth="1"/>
    <col min="29" max="29" width="4.5" style="2" customWidth="1"/>
    <col min="30" max="30" width="4.83203125" style="2" customWidth="1"/>
    <col min="31" max="32" width="5.5" style="2" customWidth="1"/>
    <col min="33" max="33" width="4.83203125" style="2" customWidth="1"/>
    <col min="34" max="34" width="5.5" style="2" customWidth="1"/>
    <col min="35" max="35" width="5.1640625" style="2" customWidth="1"/>
    <col min="36" max="36" width="5.83203125" style="2" customWidth="1"/>
    <col min="37" max="37" width="7.1640625" style="2" customWidth="1"/>
    <col min="38" max="38" width="8.5" style="2" customWidth="1"/>
  </cols>
  <sheetData>
    <row r="1" spans="1:38" ht="16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38" ht="16" x14ac:dyDescent="0.2">
      <c r="A2" s="150" t="s">
        <v>108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38" ht="31.5" customHeight="1" x14ac:dyDescent="0.2">
      <c r="A3" s="4"/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38" ht="15.75" customHeight="1" x14ac:dyDescent="0.2">
      <c r="A4" s="4"/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5"/>
      <c r="AA4" s="153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spans="1:38" ht="16" x14ac:dyDescent="0.2">
      <c r="A5" s="6"/>
      <c r="B5" s="7"/>
      <c r="C5" s="8"/>
      <c r="D5" s="5"/>
      <c r="E5" s="5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 customHeight="1" x14ac:dyDescent="0.2">
      <c r="A6" s="141"/>
      <c r="B6" s="141"/>
      <c r="C6" s="141"/>
      <c r="D6" s="141"/>
      <c r="E6" s="141"/>
      <c r="F6" s="141"/>
      <c r="G6" s="142" t="s">
        <v>3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</row>
    <row r="7" spans="1:38" ht="30" customHeight="1" x14ac:dyDescent="0.2">
      <c r="A7" s="143" t="s">
        <v>4</v>
      </c>
      <c r="B7" s="144" t="s">
        <v>5</v>
      </c>
      <c r="C7" s="144" t="s">
        <v>6</v>
      </c>
      <c r="D7" s="135" t="s">
        <v>7</v>
      </c>
      <c r="E7" s="135"/>
      <c r="F7" s="135"/>
      <c r="G7" s="145" t="s">
        <v>8</v>
      </c>
      <c r="H7" s="145"/>
      <c r="I7" s="145"/>
      <c r="J7" s="145"/>
      <c r="K7" s="145"/>
      <c r="L7" s="145"/>
      <c r="M7" s="145"/>
      <c r="N7" s="145"/>
      <c r="O7" s="145"/>
      <c r="P7" s="145"/>
      <c r="Q7" s="146" t="s">
        <v>9</v>
      </c>
      <c r="R7" s="146"/>
      <c r="S7" s="146"/>
      <c r="T7" s="146"/>
      <c r="U7" s="146"/>
      <c r="V7" s="146"/>
      <c r="W7" s="146"/>
      <c r="X7" s="146"/>
      <c r="Y7" s="146"/>
      <c r="Z7" s="146"/>
      <c r="AA7" s="139" t="s">
        <v>10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44" t="s">
        <v>11</v>
      </c>
      <c r="AL7" s="144" t="s">
        <v>12</v>
      </c>
    </row>
    <row r="8" spans="1:38" s="18" customFormat="1" ht="22.5" customHeight="1" x14ac:dyDescent="0.2">
      <c r="A8" s="143"/>
      <c r="B8" s="144"/>
      <c r="C8" s="144"/>
      <c r="D8" s="135"/>
      <c r="E8" s="135"/>
      <c r="F8" s="135"/>
      <c r="G8" s="147" t="s">
        <v>13</v>
      </c>
      <c r="H8" s="147"/>
      <c r="I8" s="147"/>
      <c r="J8" s="147"/>
      <c r="K8" s="147"/>
      <c r="L8" s="145" t="s">
        <v>14</v>
      </c>
      <c r="M8" s="145"/>
      <c r="N8" s="145"/>
      <c r="O8" s="145"/>
      <c r="P8" s="145"/>
      <c r="Q8" s="148" t="s">
        <v>15</v>
      </c>
      <c r="R8" s="148"/>
      <c r="S8" s="148"/>
      <c r="T8" s="148"/>
      <c r="U8" s="148"/>
      <c r="V8" s="146" t="s">
        <v>16</v>
      </c>
      <c r="W8" s="146"/>
      <c r="X8" s="146"/>
      <c r="Y8" s="146"/>
      <c r="Z8" s="146"/>
      <c r="AA8" s="149" t="s">
        <v>17</v>
      </c>
      <c r="AB8" s="149"/>
      <c r="AC8" s="149"/>
      <c r="AD8" s="149"/>
      <c r="AE8" s="149"/>
      <c r="AF8" s="139" t="s">
        <v>18</v>
      </c>
      <c r="AG8" s="139"/>
      <c r="AH8" s="139"/>
      <c r="AI8" s="139"/>
      <c r="AJ8" s="139"/>
      <c r="AK8" s="144"/>
      <c r="AL8" s="144"/>
    </row>
    <row r="9" spans="1:38" s="18" customFormat="1" ht="30.75" customHeight="1" x14ac:dyDescent="0.2">
      <c r="A9" s="143"/>
      <c r="B9" s="144"/>
      <c r="C9" s="144"/>
      <c r="D9" s="10" t="s">
        <v>19</v>
      </c>
      <c r="E9" s="10" t="s">
        <v>20</v>
      </c>
      <c r="F9" s="10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22</v>
      </c>
      <c r="M9" s="20" t="s">
        <v>23</v>
      </c>
      <c r="N9" s="20" t="s">
        <v>24</v>
      </c>
      <c r="O9" s="20" t="s">
        <v>25</v>
      </c>
      <c r="P9" s="20" t="s">
        <v>26</v>
      </c>
      <c r="Q9" s="21" t="s">
        <v>22</v>
      </c>
      <c r="R9" s="21" t="s">
        <v>23</v>
      </c>
      <c r="S9" s="21" t="s">
        <v>24</v>
      </c>
      <c r="T9" s="21" t="s">
        <v>25</v>
      </c>
      <c r="U9" s="21" t="s">
        <v>26</v>
      </c>
      <c r="V9" s="22" t="s">
        <v>22</v>
      </c>
      <c r="W9" s="22" t="s">
        <v>23</v>
      </c>
      <c r="X9" s="22" t="s">
        <v>24</v>
      </c>
      <c r="Y9" s="22" t="s">
        <v>25</v>
      </c>
      <c r="Z9" s="22" t="s">
        <v>26</v>
      </c>
      <c r="AA9" s="23" t="s">
        <v>22</v>
      </c>
      <c r="AB9" s="23" t="s">
        <v>23</v>
      </c>
      <c r="AC9" s="23" t="s">
        <v>24</v>
      </c>
      <c r="AD9" s="23" t="s">
        <v>25</v>
      </c>
      <c r="AE9" s="23" t="s">
        <v>26</v>
      </c>
      <c r="AF9" s="24" t="s">
        <v>22</v>
      </c>
      <c r="AG9" s="24" t="s">
        <v>23</v>
      </c>
      <c r="AH9" s="24" t="s">
        <v>24</v>
      </c>
      <c r="AI9" s="24" t="s">
        <v>25</v>
      </c>
      <c r="AJ9" s="24" t="s">
        <v>26</v>
      </c>
      <c r="AK9" s="144"/>
      <c r="AL9" s="144"/>
    </row>
    <row r="10" spans="1:38" x14ac:dyDescent="0.2">
      <c r="A10" s="140" t="s">
        <v>27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</row>
    <row r="11" spans="1:38" ht="32" x14ac:dyDescent="0.2">
      <c r="A11" s="25" t="s">
        <v>28</v>
      </c>
      <c r="B11" s="26" t="s">
        <v>29</v>
      </c>
      <c r="C11" s="11"/>
      <c r="D11" s="11" t="s">
        <v>30</v>
      </c>
      <c r="E11" s="70" t="s">
        <v>104</v>
      </c>
      <c r="F11" s="11"/>
      <c r="G11" s="27"/>
      <c r="H11" s="27"/>
      <c r="I11" s="27">
        <v>150</v>
      </c>
      <c r="J11" s="27"/>
      <c r="K11" s="27">
        <v>13</v>
      </c>
      <c r="L11" s="28"/>
      <c r="M11" s="28"/>
      <c r="N11" s="28">
        <v>150</v>
      </c>
      <c r="O11" s="28"/>
      <c r="P11" s="28">
        <v>12</v>
      </c>
      <c r="Q11" s="29"/>
      <c r="R11" s="29"/>
      <c r="S11" s="29">
        <v>120</v>
      </c>
      <c r="T11" s="29"/>
      <c r="U11" s="29">
        <v>11</v>
      </c>
      <c r="V11" s="30"/>
      <c r="W11" s="30"/>
      <c r="X11" s="30">
        <v>120</v>
      </c>
      <c r="Y11" s="30"/>
      <c r="Z11" s="30">
        <v>12</v>
      </c>
      <c r="AA11" s="31"/>
      <c r="AB11" s="31"/>
      <c r="AC11" s="31">
        <v>60</v>
      </c>
      <c r="AD11" s="31"/>
      <c r="AE11" s="31">
        <v>6</v>
      </c>
      <c r="AF11" s="32"/>
      <c r="AG11" s="32"/>
      <c r="AH11" s="32">
        <v>60</v>
      </c>
      <c r="AI11" s="32"/>
      <c r="AJ11" s="32">
        <v>4</v>
      </c>
      <c r="AK11" s="11">
        <f>G11+H11+I11+J11+L11+M11+O11+N11+Q11+R11+S11+T11+V11+W11+X11+Y11+AA11+AB11+AC11+AD11+AF11+AG11+AH11+AI11</f>
        <v>660</v>
      </c>
      <c r="AL11" s="11">
        <f>K11+P11+U11+Z11+AE11+AJ11</f>
        <v>58</v>
      </c>
    </row>
    <row r="12" spans="1:38" ht="32" x14ac:dyDescent="0.2">
      <c r="A12" s="33" t="s">
        <v>31</v>
      </c>
      <c r="B12" s="26" t="s">
        <v>29</v>
      </c>
      <c r="C12" s="11"/>
      <c r="D12" s="11" t="s">
        <v>30</v>
      </c>
      <c r="E12" s="70" t="s">
        <v>107</v>
      </c>
      <c r="F12" s="11"/>
      <c r="G12" s="27"/>
      <c r="H12" s="27"/>
      <c r="I12" s="27">
        <v>240</v>
      </c>
      <c r="J12" s="27"/>
      <c r="K12" s="27">
        <v>13</v>
      </c>
      <c r="L12" s="28"/>
      <c r="M12" s="28"/>
      <c r="N12" s="28">
        <v>210</v>
      </c>
      <c r="O12" s="28"/>
      <c r="P12" s="28">
        <v>12</v>
      </c>
      <c r="Q12" s="29"/>
      <c r="R12" s="29"/>
      <c r="S12" s="29">
        <v>120</v>
      </c>
      <c r="T12" s="29"/>
      <c r="U12" s="29">
        <v>11</v>
      </c>
      <c r="V12" s="30"/>
      <c r="W12" s="30"/>
      <c r="X12" s="30">
        <v>120</v>
      </c>
      <c r="Y12" s="30"/>
      <c r="Z12" s="30">
        <v>12</v>
      </c>
      <c r="AA12" s="31"/>
      <c r="AB12" s="31"/>
      <c r="AC12" s="31">
        <v>60</v>
      </c>
      <c r="AD12" s="31"/>
      <c r="AE12" s="31">
        <v>6</v>
      </c>
      <c r="AF12" s="32"/>
      <c r="AG12" s="32"/>
      <c r="AH12" s="32">
        <v>60</v>
      </c>
      <c r="AI12" s="32"/>
      <c r="AJ12" s="32">
        <v>4</v>
      </c>
      <c r="AK12" s="11">
        <f>G12+H12+I12+J12+L12+M12+O12+N12+Q12+R12+S12+T12+V12+W12+X12+Y12+AA12+AB12+AC12+AD12+AF12+AG12+AH12+AI12</f>
        <v>810</v>
      </c>
      <c r="AL12" s="11">
        <f>K12+P12+U12+Z12+AE12+AJ12</f>
        <v>58</v>
      </c>
    </row>
    <row r="13" spans="1:38" ht="32" x14ac:dyDescent="0.2">
      <c r="A13" s="25" t="s">
        <v>32</v>
      </c>
      <c r="B13" s="26" t="s">
        <v>33</v>
      </c>
      <c r="C13" s="11"/>
      <c r="D13" s="11">
        <v>6</v>
      </c>
      <c r="E13" s="70" t="s">
        <v>105</v>
      </c>
      <c r="F13" s="11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30"/>
      <c r="W13" s="30"/>
      <c r="X13" s="30">
        <v>60</v>
      </c>
      <c r="Y13" s="30"/>
      <c r="Z13" s="30">
        <v>3</v>
      </c>
      <c r="AA13" s="31"/>
      <c r="AB13" s="31"/>
      <c r="AC13" s="31">
        <v>60</v>
      </c>
      <c r="AD13" s="31"/>
      <c r="AE13" s="31">
        <v>3</v>
      </c>
      <c r="AF13" s="32"/>
      <c r="AG13" s="32"/>
      <c r="AH13" s="32">
        <v>60</v>
      </c>
      <c r="AI13" s="32"/>
      <c r="AJ13" s="32">
        <v>3</v>
      </c>
      <c r="AK13" s="11">
        <f>SUM(G13:J13,L13:O13,Q13:T13,V13:Y13,AA13:AD13,AF13:AI13)</f>
        <v>180</v>
      </c>
      <c r="AL13" s="11">
        <f>SUM(Z13,AE13,AJ13)</f>
        <v>9</v>
      </c>
    </row>
    <row r="14" spans="1:38" ht="32" x14ac:dyDescent="0.2">
      <c r="A14" s="25" t="s">
        <v>34</v>
      </c>
      <c r="B14" s="111" t="s">
        <v>35</v>
      </c>
      <c r="C14" s="11"/>
      <c r="D14" s="11">
        <v>2</v>
      </c>
      <c r="E14" s="11">
        <v>1</v>
      </c>
      <c r="F14" s="11"/>
      <c r="G14" s="27"/>
      <c r="H14" s="112">
        <v>30</v>
      </c>
      <c r="I14" s="27"/>
      <c r="J14" s="27"/>
      <c r="K14" s="27">
        <v>2</v>
      </c>
      <c r="L14" s="28"/>
      <c r="M14" s="113">
        <v>30</v>
      </c>
      <c r="N14" s="28"/>
      <c r="O14" s="28"/>
      <c r="P14" s="28">
        <v>3</v>
      </c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11">
        <f>SUM(H14,M14)</f>
        <v>60</v>
      </c>
      <c r="AL14" s="11">
        <f>SUM(K14,P14,U14,Z14,AE14,AJ14)</f>
        <v>5</v>
      </c>
    </row>
    <row r="15" spans="1:38" ht="32" x14ac:dyDescent="0.2">
      <c r="A15" s="25" t="s">
        <v>36</v>
      </c>
      <c r="B15" s="26" t="s">
        <v>37</v>
      </c>
      <c r="C15" s="11"/>
      <c r="D15" s="11"/>
      <c r="E15" s="11">
        <v>2</v>
      </c>
      <c r="F15" s="11"/>
      <c r="G15" s="27"/>
      <c r="H15" s="27"/>
      <c r="I15" s="27"/>
      <c r="J15" s="27"/>
      <c r="K15" s="27"/>
      <c r="L15" s="28"/>
      <c r="M15" s="28">
        <v>30</v>
      </c>
      <c r="N15" s="28"/>
      <c r="O15" s="28"/>
      <c r="P15" s="28">
        <v>2</v>
      </c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2"/>
      <c r="AG15" s="32"/>
      <c r="AH15" s="32"/>
      <c r="AI15" s="32"/>
      <c r="AJ15" s="32"/>
      <c r="AK15" s="11">
        <f>SUM(G15,M15)</f>
        <v>30</v>
      </c>
      <c r="AL15" s="11">
        <f>SUM(K15,P15,U15,Z15,AE15,AJ15)</f>
        <v>2</v>
      </c>
    </row>
    <row r="16" spans="1:38" ht="32" x14ac:dyDescent="0.2">
      <c r="A16" s="25" t="s">
        <v>38</v>
      </c>
      <c r="B16" s="26" t="s">
        <v>39</v>
      </c>
      <c r="C16" s="11"/>
      <c r="D16" s="11"/>
      <c r="E16" s="11">
        <v>1</v>
      </c>
      <c r="F16" s="11"/>
      <c r="G16" s="27">
        <v>30</v>
      </c>
      <c r="H16" s="27"/>
      <c r="I16" s="27"/>
      <c r="J16" s="27"/>
      <c r="K16" s="27">
        <v>3</v>
      </c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2"/>
      <c r="AG16" s="32"/>
      <c r="AH16" s="32"/>
      <c r="AI16" s="32"/>
      <c r="AJ16" s="32"/>
      <c r="AK16" s="11">
        <v>30</v>
      </c>
      <c r="AL16" s="11">
        <f>SUM(K16,P16,U16,Z16,AE16,AJ16)</f>
        <v>3</v>
      </c>
    </row>
    <row r="17" spans="1:38" ht="32" x14ac:dyDescent="0.2">
      <c r="A17" s="25" t="s">
        <v>40</v>
      </c>
      <c r="B17" s="26" t="s">
        <v>41</v>
      </c>
      <c r="C17" s="11"/>
      <c r="D17" s="11">
        <v>1</v>
      </c>
      <c r="E17" s="11"/>
      <c r="F17" s="11"/>
      <c r="G17" s="27"/>
      <c r="H17" s="27"/>
      <c r="I17" s="27">
        <v>30</v>
      </c>
      <c r="J17" s="27"/>
      <c r="K17" s="27">
        <v>5</v>
      </c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2"/>
      <c r="AG17" s="32"/>
      <c r="AH17" s="32"/>
      <c r="AI17" s="32"/>
      <c r="AJ17" s="32"/>
      <c r="AK17" s="11">
        <f>G17+H17+I17+J17+L17+M17+O17+N17+Q17+R17+S17+T17+V17+W17+X17+Y17+AA17+AB17+AC17+AD17+AF17+AG17+AH17+AI17</f>
        <v>30</v>
      </c>
      <c r="AL17" s="11">
        <f>SUM(K17,P17,U17,Z17,AE17,AJ17)</f>
        <v>5</v>
      </c>
    </row>
    <row r="18" spans="1:38" ht="32" x14ac:dyDescent="0.2">
      <c r="A18" s="25" t="s">
        <v>42</v>
      </c>
      <c r="B18" s="26" t="s">
        <v>112</v>
      </c>
      <c r="C18" s="11"/>
      <c r="D18" s="11">
        <v>2</v>
      </c>
      <c r="E18" s="11"/>
      <c r="F18" s="11"/>
      <c r="G18" s="27"/>
      <c r="H18" s="27"/>
      <c r="I18" s="27"/>
      <c r="J18" s="27"/>
      <c r="K18" s="27"/>
      <c r="L18" s="28"/>
      <c r="M18" s="28"/>
      <c r="N18" s="28">
        <v>30</v>
      </c>
      <c r="O18" s="28"/>
      <c r="P18" s="28">
        <v>4</v>
      </c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2"/>
      <c r="AG18" s="32"/>
      <c r="AH18" s="32"/>
      <c r="AI18" s="32"/>
      <c r="AJ18" s="32"/>
      <c r="AK18" s="11">
        <v>30</v>
      </c>
      <c r="AL18" s="11">
        <f>SUM(K18,P18,U18,Z18,AE18,AJ18)</f>
        <v>4</v>
      </c>
    </row>
    <row r="19" spans="1:38" ht="35" customHeight="1" x14ac:dyDescent="0.2">
      <c r="A19" s="108" t="s">
        <v>43</v>
      </c>
      <c r="B19" s="109" t="s">
        <v>109</v>
      </c>
      <c r="C19" s="11"/>
      <c r="D19" s="11">
        <v>3</v>
      </c>
      <c r="E19" s="11"/>
      <c r="F19" s="11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9"/>
      <c r="R19" s="29">
        <v>30</v>
      </c>
      <c r="S19" s="29"/>
      <c r="T19" s="29"/>
      <c r="U19" s="29">
        <v>3</v>
      </c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2"/>
      <c r="AG19" s="32"/>
      <c r="AH19" s="32"/>
      <c r="AI19" s="32"/>
      <c r="AJ19" s="32"/>
      <c r="AK19" s="110">
        <v>30</v>
      </c>
      <c r="AL19" s="110">
        <f>U19</f>
        <v>3</v>
      </c>
    </row>
    <row r="20" spans="1:38" ht="24.75" customHeight="1" x14ac:dyDescent="0.2">
      <c r="A20" s="133" t="s">
        <v>44</v>
      </c>
      <c r="B20" s="134" t="s">
        <v>110</v>
      </c>
      <c r="C20" s="11"/>
      <c r="D20" s="11">
        <v>4</v>
      </c>
      <c r="E20" s="11"/>
      <c r="F20" s="11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9"/>
      <c r="R20" s="29"/>
      <c r="S20" s="29"/>
      <c r="T20" s="29"/>
      <c r="U20" s="29"/>
      <c r="V20" s="30">
        <v>30</v>
      </c>
      <c r="W20" s="30"/>
      <c r="X20" s="30"/>
      <c r="Y20" s="30"/>
      <c r="Z20" s="30">
        <v>2</v>
      </c>
      <c r="AA20" s="31"/>
      <c r="AB20" s="31"/>
      <c r="AC20" s="31"/>
      <c r="AD20" s="31"/>
      <c r="AE20" s="31"/>
      <c r="AF20" s="32"/>
      <c r="AG20" s="32"/>
      <c r="AH20" s="32"/>
      <c r="AI20" s="32"/>
      <c r="AJ20" s="32"/>
      <c r="AK20" s="135">
        <v>60</v>
      </c>
      <c r="AL20" s="135">
        <f>Z20+Z21</f>
        <v>5</v>
      </c>
    </row>
    <row r="21" spans="1:38" ht="24.75" customHeight="1" x14ac:dyDescent="0.2">
      <c r="A21" s="133"/>
      <c r="B21" s="134"/>
      <c r="C21" s="11"/>
      <c r="D21" s="11"/>
      <c r="E21" s="11">
        <v>4</v>
      </c>
      <c r="F21" s="11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9"/>
      <c r="R21" s="29"/>
      <c r="S21" s="29"/>
      <c r="T21" s="29"/>
      <c r="U21" s="29"/>
      <c r="V21" s="30"/>
      <c r="W21" s="30"/>
      <c r="X21" s="30">
        <v>30</v>
      </c>
      <c r="Y21" s="30"/>
      <c r="Z21" s="30">
        <v>3</v>
      </c>
      <c r="AA21" s="31"/>
      <c r="AB21" s="31"/>
      <c r="AC21" s="31"/>
      <c r="AD21" s="31"/>
      <c r="AE21" s="31"/>
      <c r="AF21" s="32"/>
      <c r="AG21" s="32"/>
      <c r="AH21" s="32"/>
      <c r="AI21" s="32"/>
      <c r="AJ21" s="32"/>
      <c r="AK21" s="135"/>
      <c r="AL21" s="135"/>
    </row>
    <row r="22" spans="1:38" ht="30.5" customHeight="1" x14ac:dyDescent="0.2">
      <c r="A22" s="25" t="s">
        <v>45</v>
      </c>
      <c r="B22" s="104" t="s">
        <v>111</v>
      </c>
      <c r="C22" s="11"/>
      <c r="D22" s="11">
        <v>6</v>
      </c>
      <c r="E22" s="11"/>
      <c r="F22" s="11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1"/>
      <c r="AB22" s="31"/>
      <c r="AC22" s="31"/>
      <c r="AD22" s="31"/>
      <c r="AE22" s="31"/>
      <c r="AF22" s="32"/>
      <c r="AG22" s="32"/>
      <c r="AH22" s="32">
        <v>30</v>
      </c>
      <c r="AI22" s="32"/>
      <c r="AJ22" s="32">
        <v>2</v>
      </c>
      <c r="AK22" s="11">
        <v>30</v>
      </c>
      <c r="AL22" s="11">
        <v>2</v>
      </c>
    </row>
    <row r="23" spans="1:38" ht="32" x14ac:dyDescent="0.2">
      <c r="A23" s="25" t="s">
        <v>46</v>
      </c>
      <c r="B23" s="26" t="s">
        <v>103</v>
      </c>
      <c r="C23" s="11"/>
      <c r="D23" s="11">
        <v>2</v>
      </c>
      <c r="E23" s="11">
        <v>1</v>
      </c>
      <c r="F23" s="11"/>
      <c r="G23" s="27">
        <v>30</v>
      </c>
      <c r="H23" s="27"/>
      <c r="I23" s="27"/>
      <c r="J23" s="27"/>
      <c r="K23" s="27">
        <v>4</v>
      </c>
      <c r="L23" s="28">
        <v>30</v>
      </c>
      <c r="M23" s="28"/>
      <c r="N23" s="28"/>
      <c r="O23" s="28"/>
      <c r="P23" s="28">
        <v>4</v>
      </c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11">
        <f>G23+H23+I23+J23+L23+M23+O23+N23+Q23+R23+S23+T23+V23+W23+X23+Y23+AA23+AB23+AC23+AD23+AF23+AG23+AH23+AI23</f>
        <v>60</v>
      </c>
      <c r="AL23" s="11">
        <f>SUM(K23,P23,U23,Z23,AE23,AJ23)</f>
        <v>8</v>
      </c>
    </row>
    <row r="24" spans="1:38" ht="32" x14ac:dyDescent="0.2">
      <c r="A24" s="25" t="s">
        <v>48</v>
      </c>
      <c r="B24" s="26" t="s">
        <v>126</v>
      </c>
      <c r="C24" s="11"/>
      <c r="D24" s="11">
        <v>2</v>
      </c>
      <c r="E24" s="11"/>
      <c r="F24" s="11"/>
      <c r="G24" s="27"/>
      <c r="H24" s="27"/>
      <c r="I24" s="27"/>
      <c r="J24" s="27"/>
      <c r="K24" s="27"/>
      <c r="L24" s="28"/>
      <c r="M24" s="28">
        <v>30</v>
      </c>
      <c r="N24" s="28"/>
      <c r="O24" s="28"/>
      <c r="P24" s="28">
        <v>2</v>
      </c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11">
        <v>30</v>
      </c>
      <c r="AL24" s="11">
        <v>2</v>
      </c>
    </row>
    <row r="25" spans="1:38" ht="16" x14ac:dyDescent="0.2">
      <c r="A25" s="25" t="s">
        <v>50</v>
      </c>
      <c r="B25" s="26" t="s">
        <v>47</v>
      </c>
      <c r="C25" s="11"/>
      <c r="D25" s="11">
        <v>3</v>
      </c>
      <c r="E25" s="11"/>
      <c r="F25" s="11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9">
        <v>30</v>
      </c>
      <c r="R25" s="29"/>
      <c r="S25" s="29"/>
      <c r="T25" s="29"/>
      <c r="U25" s="29">
        <v>2</v>
      </c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2"/>
      <c r="AG25" s="32"/>
      <c r="AH25" s="32"/>
      <c r="AI25" s="32"/>
      <c r="AJ25" s="32"/>
      <c r="AK25" s="11">
        <f>G25+H25+I25+J25+L25+M25+O25+N25+Q25+R25+S25+T25+V25+W25+X25+Y25+AA25+AB25+AC25+AD25+AF25+AG25+AH25+AI25</f>
        <v>30</v>
      </c>
      <c r="AL25" s="11">
        <f>SUM(K25,P25,U25,Z25,AE25,AJ25)</f>
        <v>2</v>
      </c>
    </row>
    <row r="26" spans="1:38" ht="32" x14ac:dyDescent="0.2">
      <c r="A26" s="25" t="s">
        <v>51</v>
      </c>
      <c r="B26" s="26" t="s">
        <v>49</v>
      </c>
      <c r="C26" s="11"/>
      <c r="D26" s="11">
        <v>5</v>
      </c>
      <c r="E26" s="11"/>
      <c r="F26" s="11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1">
        <v>30</v>
      </c>
      <c r="AB26" s="31"/>
      <c r="AC26" s="31"/>
      <c r="AD26" s="31"/>
      <c r="AE26" s="31">
        <v>2</v>
      </c>
      <c r="AF26" s="32"/>
      <c r="AG26" s="32"/>
      <c r="AH26" s="32"/>
      <c r="AI26" s="32"/>
      <c r="AJ26" s="32"/>
      <c r="AK26" s="11">
        <f>G26+H26+I26+J26+L26+M26+O26+N26+Q26+R26+S26+T26+V26+W26+X26+Y26+AA26+AB26+AC26+AD26+AF26+AG26+AH26+AI26</f>
        <v>30</v>
      </c>
      <c r="AL26" s="11">
        <f>K26+P26+U26+Z26+AE26+AJ26</f>
        <v>2</v>
      </c>
    </row>
    <row r="27" spans="1:38" ht="48" x14ac:dyDescent="0.2">
      <c r="A27" s="25" t="s">
        <v>53</v>
      </c>
      <c r="B27" s="34" t="s">
        <v>113</v>
      </c>
      <c r="C27" s="11"/>
      <c r="D27" s="11">
        <v>2</v>
      </c>
      <c r="E27" s="70">
        <v>1</v>
      </c>
      <c r="F27" s="11"/>
      <c r="G27" s="27">
        <v>30</v>
      </c>
      <c r="H27" s="27"/>
      <c r="I27" s="27"/>
      <c r="J27" s="27"/>
      <c r="K27" s="27">
        <v>3</v>
      </c>
      <c r="L27" s="28">
        <v>30</v>
      </c>
      <c r="M27" s="28"/>
      <c r="N27" s="28"/>
      <c r="O27" s="28"/>
      <c r="P27" s="28">
        <v>3</v>
      </c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1"/>
      <c r="AB27" s="31"/>
      <c r="AC27" s="31"/>
      <c r="AD27" s="31"/>
      <c r="AE27" s="31"/>
      <c r="AF27" s="32"/>
      <c r="AG27" s="32"/>
      <c r="AH27" s="32"/>
      <c r="AI27" s="32"/>
      <c r="AJ27" s="32"/>
      <c r="AK27" s="11">
        <f>G27+H27+I27+J27+L27+M27+O27+N27+Q27+R27+S27+T27+V27+W27+X27+Y27+AA27+AB27+AC27+AD27+AF27+AG27+AH27+AI27</f>
        <v>60</v>
      </c>
      <c r="AL27" s="11">
        <f>K27+P27+U27+Z27+AE27+AJ27</f>
        <v>6</v>
      </c>
    </row>
    <row r="28" spans="1:38" ht="16" x14ac:dyDescent="0.2">
      <c r="A28" s="25" t="s">
        <v>55</v>
      </c>
      <c r="B28" s="35" t="s">
        <v>52</v>
      </c>
      <c r="C28" s="11"/>
      <c r="D28" s="11"/>
      <c r="E28" s="11"/>
      <c r="F28" s="11">
        <v>5.6</v>
      </c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1"/>
      <c r="AB28" s="31"/>
      <c r="AC28" s="31"/>
      <c r="AD28" s="31">
        <v>30</v>
      </c>
      <c r="AE28" s="31">
        <v>4</v>
      </c>
      <c r="AF28" s="32"/>
      <c r="AG28" s="32"/>
      <c r="AH28" s="32"/>
      <c r="AI28" s="32">
        <v>30</v>
      </c>
      <c r="AJ28" s="32">
        <v>5</v>
      </c>
      <c r="AK28" s="11">
        <f>G28+H28+I28+J28+L28+M28+O28+N28+Q28+R28+S28+T28+V28+W28+X28+Y28+AA28+AB28+AC28+AD28+AF28+AG28+AH28+AI28</f>
        <v>60</v>
      </c>
      <c r="AL28" s="11">
        <f>K28+P28+U28+Z28+AE28+AJ28</f>
        <v>9</v>
      </c>
    </row>
    <row r="29" spans="1:38" ht="16" x14ac:dyDescent="0.2">
      <c r="A29" s="25" t="s">
        <v>60</v>
      </c>
      <c r="B29" s="36" t="s">
        <v>54</v>
      </c>
      <c r="C29" s="11"/>
      <c r="D29" s="11"/>
      <c r="E29" s="11">
        <v>5</v>
      </c>
      <c r="F29" s="11"/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30"/>
      <c r="W29" s="30"/>
      <c r="X29" s="30"/>
      <c r="Y29" s="30"/>
      <c r="Z29" s="30"/>
      <c r="AA29" s="31">
        <v>30</v>
      </c>
      <c r="AB29" s="31"/>
      <c r="AC29" s="31"/>
      <c r="AD29" s="31"/>
      <c r="AE29" s="31">
        <v>2</v>
      </c>
      <c r="AF29" s="32"/>
      <c r="AG29" s="32"/>
      <c r="AH29" s="32"/>
      <c r="AI29" s="32"/>
      <c r="AJ29" s="32"/>
      <c r="AK29" s="11">
        <v>30</v>
      </c>
      <c r="AL29" s="11">
        <v>2</v>
      </c>
    </row>
    <row r="30" spans="1:38" ht="16" x14ac:dyDescent="0.2">
      <c r="A30" s="25" t="s">
        <v>62</v>
      </c>
      <c r="B30" s="36" t="s">
        <v>56</v>
      </c>
      <c r="C30" s="11"/>
      <c r="D30" s="11"/>
      <c r="E30" s="11"/>
      <c r="F30" s="11">
        <v>2.2999999999999998</v>
      </c>
      <c r="G30" s="27"/>
      <c r="H30" s="27"/>
      <c r="I30" s="27"/>
      <c r="J30" s="27"/>
      <c r="K30" s="27"/>
      <c r="L30" s="28"/>
      <c r="M30" s="28"/>
      <c r="N30" s="28">
        <v>30</v>
      </c>
      <c r="O30" s="28"/>
      <c r="P30" s="28"/>
      <c r="Q30" s="29"/>
      <c r="R30" s="29"/>
      <c r="S30" s="29">
        <v>30</v>
      </c>
      <c r="T30" s="29"/>
      <c r="U30" s="29"/>
      <c r="V30" s="30"/>
      <c r="W30" s="30"/>
      <c r="X30" s="30"/>
      <c r="Y30" s="30"/>
      <c r="Z30" s="30"/>
      <c r="AA30" s="31"/>
      <c r="AB30" s="31"/>
      <c r="AC30" s="31"/>
      <c r="AD30" s="31"/>
      <c r="AE30" s="31"/>
      <c r="AF30" s="32"/>
      <c r="AG30" s="32"/>
      <c r="AH30" s="32"/>
      <c r="AI30" s="32"/>
      <c r="AJ30" s="32"/>
      <c r="AK30" s="11">
        <f>G30+H30+I30+J30+L30+M30+O30+N30+Q30+R30+S30+T30+V30+W30+X30+Y30+AA30+AB30+AC30+AD30+AF30+AG30+AH30+AI30</f>
        <v>60</v>
      </c>
      <c r="AL30" s="11">
        <f>K30+P30+U30+Z30+AE30+AJ30</f>
        <v>0</v>
      </c>
    </row>
    <row r="31" spans="1:38" ht="15" customHeight="1" x14ac:dyDescent="0.2">
      <c r="A31" s="121" t="s">
        <v>57</v>
      </c>
      <c r="B31" s="121"/>
      <c r="C31" s="11"/>
      <c r="D31" s="11"/>
      <c r="E31" s="11"/>
      <c r="F31" s="11"/>
      <c r="G31" s="15">
        <f>SUM(G11:G30)</f>
        <v>90</v>
      </c>
      <c r="H31" s="15">
        <f>SUM(H11:H30)</f>
        <v>30</v>
      </c>
      <c r="I31" s="15">
        <f>SUM(I11,I13:I30)</f>
        <v>180</v>
      </c>
      <c r="J31" s="15">
        <f>SUM(J11:J30)</f>
        <v>0</v>
      </c>
      <c r="K31" s="15">
        <f>SUM(K11,K13:K30)</f>
        <v>30</v>
      </c>
      <c r="L31" s="12">
        <f>SUM(L11:L30)</f>
        <v>60</v>
      </c>
      <c r="M31" s="12">
        <f>SUM(M11:M30)</f>
        <v>90</v>
      </c>
      <c r="N31" s="12">
        <f>SUM(N11,N13:N30)</f>
        <v>210</v>
      </c>
      <c r="O31" s="12">
        <f>SUM(O11:O30)</f>
        <v>0</v>
      </c>
      <c r="P31" s="12">
        <f>SUM(P11,P13:P30)</f>
        <v>30</v>
      </c>
      <c r="Q31" s="38">
        <f>SUM(Q11:Q30)</f>
        <v>30</v>
      </c>
      <c r="R31" s="38">
        <f>SUM(R11:R30)</f>
        <v>30</v>
      </c>
      <c r="S31" s="38">
        <f>SUM(S12:S30)</f>
        <v>150</v>
      </c>
      <c r="T31" s="38">
        <f>SUM(T11:T30)</f>
        <v>0</v>
      </c>
      <c r="U31" s="38">
        <f>SUM(U12:U30)</f>
        <v>16</v>
      </c>
      <c r="V31" s="13">
        <f>SUM(V11:V30)</f>
        <v>30</v>
      </c>
      <c r="W31" s="13">
        <f>SUM(W11:W30)</f>
        <v>0</v>
      </c>
      <c r="X31" s="13">
        <f>SUM(X12:X30)</f>
        <v>210</v>
      </c>
      <c r="Y31" s="13">
        <f>SUM(Y11:Y30)</f>
        <v>0</v>
      </c>
      <c r="Z31" s="13">
        <f>SUM(Z12:Z30)</f>
        <v>20</v>
      </c>
      <c r="AA31" s="17">
        <f>SUM(AA11:AA30)</f>
        <v>60</v>
      </c>
      <c r="AB31" s="17">
        <f>SUM(AB11:AB30)</f>
        <v>0</v>
      </c>
      <c r="AC31" s="17">
        <f>SUM(AC12:AC30)</f>
        <v>120</v>
      </c>
      <c r="AD31" s="17">
        <f>SUM(AD11:AD30)</f>
        <v>30</v>
      </c>
      <c r="AE31" s="17">
        <f>SUM(AE12:AE30)</f>
        <v>17</v>
      </c>
      <c r="AF31" s="14">
        <f>SUM(AF11:AF30)</f>
        <v>0</v>
      </c>
      <c r="AG31" s="14">
        <f>SUM(AG11:AG30)</f>
        <v>0</v>
      </c>
      <c r="AH31" s="14">
        <f>SUM(AH12:AH30)</f>
        <v>150</v>
      </c>
      <c r="AI31" s="14">
        <f>SUM(AI11:AI30)</f>
        <v>30</v>
      </c>
      <c r="AJ31" s="14">
        <f>SUM(AJ12:AJ30)</f>
        <v>14</v>
      </c>
      <c r="AK31" s="39">
        <f>SUM(AK11,AK13:AK30)</f>
        <v>1500</v>
      </c>
      <c r="AL31" s="39">
        <f>SUM(AL13:AL30)+AL11</f>
        <v>127</v>
      </c>
    </row>
    <row r="32" spans="1:38" ht="15" customHeight="1" x14ac:dyDescent="0.2">
      <c r="A32" s="121" t="s">
        <v>58</v>
      </c>
      <c r="B32" s="121"/>
      <c r="C32" s="11"/>
      <c r="D32" s="11"/>
      <c r="E32" s="11"/>
      <c r="F32" s="11"/>
      <c r="G32" s="15">
        <f>SUM(G12:G30)</f>
        <v>90</v>
      </c>
      <c r="H32" s="15">
        <f>SUM(H12:H30)</f>
        <v>30</v>
      </c>
      <c r="I32" s="15">
        <f>SUM(I12:I30)</f>
        <v>270</v>
      </c>
      <c r="J32" s="15">
        <f>SUM(J12:J31)</f>
        <v>0</v>
      </c>
      <c r="K32" s="15">
        <f>SUM(K12:K30)</f>
        <v>30</v>
      </c>
      <c r="L32" s="12">
        <f>SUM(L12:L30)</f>
        <v>60</v>
      </c>
      <c r="M32" s="12">
        <f>SUM(M12:M30)</f>
        <v>90</v>
      </c>
      <c r="N32" s="12">
        <f>SUM(N12:N30)</f>
        <v>270</v>
      </c>
      <c r="O32" s="12">
        <f>SUM(O12:O31)</f>
        <v>0</v>
      </c>
      <c r="P32" s="12">
        <f>SUM(P12:P30)</f>
        <v>30</v>
      </c>
      <c r="Q32" s="38">
        <f>SUM(Q12:Q30)</f>
        <v>30</v>
      </c>
      <c r="R32" s="38">
        <f>SUM(R12:R30)</f>
        <v>30</v>
      </c>
      <c r="S32" s="38">
        <f>SUM(S12:S30)</f>
        <v>150</v>
      </c>
      <c r="T32" s="38">
        <f>SUM(T12:T31)</f>
        <v>0</v>
      </c>
      <c r="U32" s="38">
        <f>SUM(U12:U30)</f>
        <v>16</v>
      </c>
      <c r="V32" s="13">
        <f>SUM(V11:V30)</f>
        <v>30</v>
      </c>
      <c r="W32" s="13">
        <f>SUM(W12:W31)</f>
        <v>0</v>
      </c>
      <c r="X32" s="13">
        <f>SUM(X12:X30)</f>
        <v>210</v>
      </c>
      <c r="Y32" s="13">
        <f>SUM(Y12:Y31)</f>
        <v>0</v>
      </c>
      <c r="Z32" s="13">
        <f>SUM(Z12:Z30)</f>
        <v>20</v>
      </c>
      <c r="AA32" s="17">
        <f>SUM(AA11:AA30)</f>
        <v>60</v>
      </c>
      <c r="AB32" s="17">
        <f>SUM(AB12:AB31)</f>
        <v>0</v>
      </c>
      <c r="AC32" s="17">
        <f>SUM(AC12:AC30)</f>
        <v>120</v>
      </c>
      <c r="AD32" s="17">
        <f>SUM(AD11:AD30)</f>
        <v>30</v>
      </c>
      <c r="AE32" s="17">
        <f>SUM(AE12:AE30)</f>
        <v>17</v>
      </c>
      <c r="AF32" s="14">
        <f>SUM(AF12:AF31)</f>
        <v>0</v>
      </c>
      <c r="AG32" s="14">
        <f>SUM(AG12:AG31)</f>
        <v>0</v>
      </c>
      <c r="AH32" s="14">
        <f>SUM(AH12:AH30)</f>
        <v>150</v>
      </c>
      <c r="AI32" s="14">
        <f>SUM(AI11:AI30)</f>
        <v>30</v>
      </c>
      <c r="AJ32" s="14">
        <f>SUM(AJ12:AJ30)</f>
        <v>14</v>
      </c>
      <c r="AK32" s="39">
        <f>SUM(AK12:AK30)</f>
        <v>1650</v>
      </c>
      <c r="AL32" s="39">
        <f>SUM(AL12:AL30)</f>
        <v>127</v>
      </c>
    </row>
    <row r="33" spans="1:38" s="40" customFormat="1" x14ac:dyDescent="0.2">
      <c r="A33" s="122" t="s">
        <v>59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</row>
    <row r="34" spans="1:38" s="40" customFormat="1" ht="16" x14ac:dyDescent="0.2">
      <c r="A34" s="41" t="s">
        <v>64</v>
      </c>
      <c r="B34" s="42" t="s">
        <v>61</v>
      </c>
      <c r="C34" s="43"/>
      <c r="D34" s="43">
        <v>3</v>
      </c>
      <c r="E34" s="43"/>
      <c r="F34" s="43"/>
      <c r="G34" s="44"/>
      <c r="H34" s="44"/>
      <c r="I34" s="44"/>
      <c r="J34" s="44"/>
      <c r="K34" s="44"/>
      <c r="L34" s="45"/>
      <c r="M34" s="45"/>
      <c r="N34" s="45"/>
      <c r="O34" s="45"/>
      <c r="P34" s="45"/>
      <c r="Q34" s="46">
        <v>30</v>
      </c>
      <c r="R34" s="46"/>
      <c r="S34" s="46"/>
      <c r="T34" s="46"/>
      <c r="U34" s="56">
        <v>3</v>
      </c>
      <c r="V34" s="47"/>
      <c r="W34" s="47"/>
      <c r="X34" s="47"/>
      <c r="Y34" s="47"/>
      <c r="Z34" s="47"/>
      <c r="AA34" s="48"/>
      <c r="AB34" s="48"/>
      <c r="AC34" s="48"/>
      <c r="AD34" s="48"/>
      <c r="AE34" s="48"/>
      <c r="AF34" s="49"/>
      <c r="AG34" s="49"/>
      <c r="AH34" s="49"/>
      <c r="AI34" s="49"/>
      <c r="AJ34" s="49"/>
      <c r="AK34" s="43">
        <f t="shared" ref="AK34:AK42" si="0">SUM(G34:J34,L34:O34,Q34:T34,V34:Y34,AA34:AD34,AF34:AI34)</f>
        <v>30</v>
      </c>
      <c r="AL34" s="43">
        <f t="shared" ref="AL34:AL42" si="1">SUM(K34,P34,U34,Z34,AE34,AJ34)</f>
        <v>3</v>
      </c>
    </row>
    <row r="35" spans="1:38" s="40" customFormat="1" ht="63" customHeight="1" x14ac:dyDescent="0.2">
      <c r="A35" s="50" t="s">
        <v>66</v>
      </c>
      <c r="B35" s="42" t="s">
        <v>63</v>
      </c>
      <c r="C35" s="43"/>
      <c r="D35" s="43">
        <v>5</v>
      </c>
      <c r="E35" s="53" t="s">
        <v>106</v>
      </c>
      <c r="F35" s="43"/>
      <c r="G35" s="44"/>
      <c r="H35" s="44"/>
      <c r="I35" s="44"/>
      <c r="J35" s="44"/>
      <c r="K35" s="44"/>
      <c r="L35" s="45"/>
      <c r="M35" s="45"/>
      <c r="N35" s="45"/>
      <c r="O35" s="45"/>
      <c r="P35" s="45"/>
      <c r="Q35" s="46"/>
      <c r="R35" s="46"/>
      <c r="S35" s="46">
        <v>30</v>
      </c>
      <c r="T35" s="46"/>
      <c r="U35" s="107">
        <v>6</v>
      </c>
      <c r="V35" s="47"/>
      <c r="W35" s="47"/>
      <c r="X35" s="47">
        <v>30</v>
      </c>
      <c r="Y35" s="47"/>
      <c r="Z35" s="47">
        <v>3</v>
      </c>
      <c r="AA35" s="48"/>
      <c r="AB35" s="48"/>
      <c r="AC35" s="48">
        <v>30</v>
      </c>
      <c r="AD35" s="48"/>
      <c r="AE35" s="48">
        <v>4</v>
      </c>
      <c r="AF35" s="49"/>
      <c r="AG35" s="49"/>
      <c r="AH35" s="49"/>
      <c r="AI35" s="49"/>
      <c r="AJ35" s="49"/>
      <c r="AK35" s="43">
        <f t="shared" si="0"/>
        <v>90</v>
      </c>
      <c r="AL35" s="43">
        <f t="shared" si="1"/>
        <v>13</v>
      </c>
    </row>
    <row r="36" spans="1:38" s="40" customFormat="1" ht="16" x14ac:dyDescent="0.2">
      <c r="A36" s="41" t="s">
        <v>68</v>
      </c>
      <c r="B36" s="51" t="s">
        <v>65</v>
      </c>
      <c r="C36" s="52"/>
      <c r="D36" s="53">
        <v>5</v>
      </c>
      <c r="E36" s="53" t="s">
        <v>106</v>
      </c>
      <c r="F36" s="53"/>
      <c r="G36" s="54"/>
      <c r="H36" s="54"/>
      <c r="I36" s="54"/>
      <c r="J36" s="54"/>
      <c r="K36" s="54"/>
      <c r="L36" s="55"/>
      <c r="M36" s="55"/>
      <c r="N36" s="55"/>
      <c r="O36" s="55"/>
      <c r="P36" s="55"/>
      <c r="Q36" s="56"/>
      <c r="R36" s="56"/>
      <c r="S36" s="56">
        <v>30</v>
      </c>
      <c r="T36" s="56"/>
      <c r="U36" s="56">
        <v>5</v>
      </c>
      <c r="V36" s="57"/>
      <c r="W36" s="57"/>
      <c r="X36" s="57">
        <v>30</v>
      </c>
      <c r="Y36" s="57"/>
      <c r="Z36" s="85">
        <v>3</v>
      </c>
      <c r="AA36" s="58"/>
      <c r="AB36" s="58"/>
      <c r="AC36" s="58">
        <v>30</v>
      </c>
      <c r="AD36" s="58"/>
      <c r="AE36" s="58">
        <v>3</v>
      </c>
      <c r="AF36" s="59"/>
      <c r="AG36" s="59"/>
      <c r="AH36" s="59"/>
      <c r="AI36" s="59"/>
      <c r="AJ36" s="59"/>
      <c r="AK36" s="43">
        <f t="shared" si="0"/>
        <v>90</v>
      </c>
      <c r="AL36" s="43">
        <f t="shared" si="1"/>
        <v>11</v>
      </c>
    </row>
    <row r="37" spans="1:38" s="40" customFormat="1" ht="16" x14ac:dyDescent="0.2">
      <c r="A37" s="50" t="s">
        <v>70</v>
      </c>
      <c r="B37" s="42" t="s">
        <v>67</v>
      </c>
      <c r="C37" s="43"/>
      <c r="D37" s="43">
        <v>6</v>
      </c>
      <c r="E37" s="53">
        <v>5.6</v>
      </c>
      <c r="F37" s="43"/>
      <c r="G37" s="44"/>
      <c r="H37" s="44"/>
      <c r="I37" s="44"/>
      <c r="J37" s="44"/>
      <c r="K37" s="44"/>
      <c r="L37" s="45"/>
      <c r="M37" s="45"/>
      <c r="N37" s="45"/>
      <c r="O37" s="45"/>
      <c r="P37" s="45"/>
      <c r="Q37" s="46"/>
      <c r="R37" s="46"/>
      <c r="S37" s="46"/>
      <c r="T37" s="46"/>
      <c r="U37" s="46"/>
      <c r="V37" s="47"/>
      <c r="W37" s="47"/>
      <c r="X37" s="47"/>
      <c r="Y37" s="47"/>
      <c r="Z37" s="47"/>
      <c r="AA37" s="48"/>
      <c r="AB37" s="48"/>
      <c r="AC37" s="48">
        <v>30</v>
      </c>
      <c r="AD37" s="48"/>
      <c r="AE37" s="48">
        <v>2</v>
      </c>
      <c r="AF37" s="49"/>
      <c r="AG37" s="49"/>
      <c r="AH37" s="49">
        <v>30</v>
      </c>
      <c r="AI37" s="49"/>
      <c r="AJ37" s="49">
        <v>3</v>
      </c>
      <c r="AK37" s="43">
        <f t="shared" si="0"/>
        <v>60</v>
      </c>
      <c r="AL37" s="43">
        <f t="shared" si="1"/>
        <v>5</v>
      </c>
    </row>
    <row r="38" spans="1:38" s="40" customFormat="1" ht="32" x14ac:dyDescent="0.2">
      <c r="A38" s="41" t="s">
        <v>72</v>
      </c>
      <c r="B38" s="42" t="s">
        <v>69</v>
      </c>
      <c r="C38" s="43"/>
      <c r="D38" s="43"/>
      <c r="E38" s="43">
        <v>6</v>
      </c>
      <c r="F38" s="43"/>
      <c r="G38" s="44"/>
      <c r="H38" s="44"/>
      <c r="I38" s="44"/>
      <c r="J38" s="44"/>
      <c r="K38" s="44"/>
      <c r="L38" s="45"/>
      <c r="M38" s="45"/>
      <c r="N38" s="45"/>
      <c r="O38" s="45"/>
      <c r="P38" s="45"/>
      <c r="Q38" s="46"/>
      <c r="R38" s="46"/>
      <c r="S38" s="46"/>
      <c r="T38" s="46"/>
      <c r="U38" s="46"/>
      <c r="V38" s="47"/>
      <c r="W38" s="47"/>
      <c r="X38" s="47"/>
      <c r="Y38" s="47"/>
      <c r="Z38" s="47"/>
      <c r="AA38" s="48"/>
      <c r="AB38" s="48"/>
      <c r="AC38" s="48"/>
      <c r="AD38" s="48"/>
      <c r="AE38" s="48"/>
      <c r="AF38" s="49"/>
      <c r="AG38" s="49"/>
      <c r="AH38" s="49">
        <v>30</v>
      </c>
      <c r="AI38" s="49"/>
      <c r="AJ38" s="49">
        <v>6</v>
      </c>
      <c r="AK38" s="43">
        <f t="shared" si="0"/>
        <v>30</v>
      </c>
      <c r="AL38" s="43">
        <f t="shared" si="1"/>
        <v>6</v>
      </c>
    </row>
    <row r="39" spans="1:38" s="40" customFormat="1" ht="32" x14ac:dyDescent="0.2">
      <c r="A39" s="41" t="s">
        <v>74</v>
      </c>
      <c r="B39" s="42" t="s">
        <v>71</v>
      </c>
      <c r="C39" s="43"/>
      <c r="D39" s="43"/>
      <c r="E39" s="43">
        <v>4</v>
      </c>
      <c r="F39" s="43"/>
      <c r="G39" s="44"/>
      <c r="H39" s="44"/>
      <c r="I39" s="44"/>
      <c r="J39" s="44"/>
      <c r="K39" s="44"/>
      <c r="L39" s="45"/>
      <c r="M39" s="45"/>
      <c r="N39" s="45"/>
      <c r="O39" s="45"/>
      <c r="P39" s="45"/>
      <c r="Q39" s="46"/>
      <c r="R39" s="46"/>
      <c r="S39" s="46"/>
      <c r="T39" s="46"/>
      <c r="U39" s="46"/>
      <c r="V39" s="47"/>
      <c r="W39" s="47"/>
      <c r="X39" s="47">
        <v>30</v>
      </c>
      <c r="Y39" s="47"/>
      <c r="Z39" s="47">
        <v>2</v>
      </c>
      <c r="AA39" s="48"/>
      <c r="AB39" s="48"/>
      <c r="AC39" s="48"/>
      <c r="AD39" s="48"/>
      <c r="AE39" s="48"/>
      <c r="AF39" s="49"/>
      <c r="AG39" s="49"/>
      <c r="AH39" s="49"/>
      <c r="AI39" s="49"/>
      <c r="AJ39" s="49"/>
      <c r="AK39" s="43">
        <f t="shared" si="0"/>
        <v>30</v>
      </c>
      <c r="AL39" s="43">
        <f t="shared" si="1"/>
        <v>2</v>
      </c>
    </row>
    <row r="40" spans="1:38" s="40" customFormat="1" ht="32" x14ac:dyDescent="0.2">
      <c r="A40" s="50" t="s">
        <v>78</v>
      </c>
      <c r="B40" s="42" t="s">
        <v>73</v>
      </c>
      <c r="C40" s="43"/>
      <c r="D40" s="43"/>
      <c r="E40" s="43">
        <v>5</v>
      </c>
      <c r="F40" s="43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6"/>
      <c r="R40" s="46"/>
      <c r="S40" s="46"/>
      <c r="T40" s="46"/>
      <c r="U40" s="46"/>
      <c r="V40" s="47"/>
      <c r="W40" s="47"/>
      <c r="X40" s="47"/>
      <c r="Y40" s="47"/>
      <c r="Z40" s="47"/>
      <c r="AA40" s="48"/>
      <c r="AB40" s="48"/>
      <c r="AC40" s="48">
        <v>30</v>
      </c>
      <c r="AD40" s="48"/>
      <c r="AE40" s="48">
        <v>2</v>
      </c>
      <c r="AF40" s="49"/>
      <c r="AG40" s="49"/>
      <c r="AH40" s="49"/>
      <c r="AI40" s="49"/>
      <c r="AJ40" s="49"/>
      <c r="AK40" s="43">
        <f t="shared" si="0"/>
        <v>30</v>
      </c>
      <c r="AL40" s="43">
        <f t="shared" si="1"/>
        <v>2</v>
      </c>
    </row>
    <row r="41" spans="1:38" s="40" customFormat="1" ht="32" x14ac:dyDescent="0.2">
      <c r="A41" s="41" t="s">
        <v>79</v>
      </c>
      <c r="B41" s="42" t="s">
        <v>75</v>
      </c>
      <c r="C41" s="43"/>
      <c r="D41" s="43"/>
      <c r="E41" s="43"/>
      <c r="F41" s="43">
        <v>6</v>
      </c>
      <c r="G41" s="44"/>
      <c r="H41" s="44"/>
      <c r="I41" s="44"/>
      <c r="J41" s="44"/>
      <c r="K41" s="44"/>
      <c r="L41" s="45"/>
      <c r="M41" s="45"/>
      <c r="N41" s="45"/>
      <c r="O41" s="45"/>
      <c r="P41" s="45"/>
      <c r="Q41" s="46"/>
      <c r="R41" s="46"/>
      <c r="S41" s="46"/>
      <c r="T41" s="46"/>
      <c r="U41" s="46"/>
      <c r="V41" s="47"/>
      <c r="W41" s="47"/>
      <c r="X41" s="47"/>
      <c r="Y41" s="47"/>
      <c r="Z41" s="47"/>
      <c r="AA41" s="48"/>
      <c r="AB41" s="48"/>
      <c r="AC41" s="48"/>
      <c r="AD41" s="48"/>
      <c r="AE41" s="48"/>
      <c r="AF41" s="49"/>
      <c r="AG41" s="49"/>
      <c r="AH41" s="49"/>
      <c r="AI41" s="49"/>
      <c r="AJ41" s="49">
        <v>3</v>
      </c>
      <c r="AK41" s="43">
        <f t="shared" si="0"/>
        <v>0</v>
      </c>
      <c r="AL41" s="43">
        <f t="shared" si="1"/>
        <v>3</v>
      </c>
    </row>
    <row r="42" spans="1:38" s="40" customFormat="1" x14ac:dyDescent="0.2">
      <c r="A42" s="123" t="s">
        <v>76</v>
      </c>
      <c r="B42" s="123"/>
      <c r="C42" s="60"/>
      <c r="D42" s="43"/>
      <c r="E42" s="43"/>
      <c r="F42" s="43"/>
      <c r="G42" s="61">
        <f t="shared" ref="G42:AD42" si="2">SUM(G34:G40)</f>
        <v>0</v>
      </c>
      <c r="H42" s="61">
        <f t="shared" si="2"/>
        <v>0</v>
      </c>
      <c r="I42" s="61">
        <f t="shared" si="2"/>
        <v>0</v>
      </c>
      <c r="J42" s="61">
        <f t="shared" si="2"/>
        <v>0</v>
      </c>
      <c r="K42" s="61">
        <f t="shared" si="2"/>
        <v>0</v>
      </c>
      <c r="L42" s="62">
        <f t="shared" si="2"/>
        <v>0</v>
      </c>
      <c r="M42" s="62">
        <f t="shared" si="2"/>
        <v>0</v>
      </c>
      <c r="N42" s="62">
        <f t="shared" si="2"/>
        <v>0</v>
      </c>
      <c r="O42" s="62">
        <f t="shared" si="2"/>
        <v>0</v>
      </c>
      <c r="P42" s="62">
        <f t="shared" si="2"/>
        <v>0</v>
      </c>
      <c r="Q42" s="63">
        <f t="shared" si="2"/>
        <v>30</v>
      </c>
      <c r="R42" s="63">
        <f t="shared" si="2"/>
        <v>0</v>
      </c>
      <c r="S42" s="63">
        <f t="shared" si="2"/>
        <v>60</v>
      </c>
      <c r="T42" s="63">
        <f t="shared" si="2"/>
        <v>0</v>
      </c>
      <c r="U42" s="63">
        <f t="shared" si="2"/>
        <v>14</v>
      </c>
      <c r="V42" s="64">
        <f t="shared" si="2"/>
        <v>0</v>
      </c>
      <c r="W42" s="64">
        <f t="shared" si="2"/>
        <v>0</v>
      </c>
      <c r="X42" s="64">
        <f t="shared" si="2"/>
        <v>90</v>
      </c>
      <c r="Y42" s="64">
        <f t="shared" si="2"/>
        <v>0</v>
      </c>
      <c r="Z42" s="64">
        <f t="shared" si="2"/>
        <v>8</v>
      </c>
      <c r="AA42" s="65">
        <f t="shared" si="2"/>
        <v>0</v>
      </c>
      <c r="AB42" s="65">
        <f t="shared" si="2"/>
        <v>0</v>
      </c>
      <c r="AC42" s="65">
        <f>SUM(AC34:AC41)</f>
        <v>120</v>
      </c>
      <c r="AD42" s="65">
        <f t="shared" si="2"/>
        <v>0</v>
      </c>
      <c r="AE42" s="65">
        <f>SUM(AE34:AE41)</f>
        <v>11</v>
      </c>
      <c r="AF42" s="66">
        <f>SUM(AF34:AF40)</f>
        <v>0</v>
      </c>
      <c r="AG42" s="66">
        <f>SUM(AG34:AG40)</f>
        <v>0</v>
      </c>
      <c r="AH42" s="66">
        <f>SUM(AH34:AH40)</f>
        <v>60</v>
      </c>
      <c r="AI42" s="66">
        <f>SUM(AI34:AI40)</f>
        <v>0</v>
      </c>
      <c r="AJ42" s="66">
        <f>SUM(AJ34:AJ41)</f>
        <v>12</v>
      </c>
      <c r="AK42" s="60">
        <f t="shared" si="0"/>
        <v>360</v>
      </c>
      <c r="AL42" s="60">
        <f t="shared" si="1"/>
        <v>45</v>
      </c>
    </row>
    <row r="43" spans="1:38" s="40" customFormat="1" x14ac:dyDescent="0.2">
      <c r="A43" s="124" t="s">
        <v>77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</row>
    <row r="44" spans="1:38" s="40" customFormat="1" x14ac:dyDescent="0.2">
      <c r="A44" s="130" t="s">
        <v>132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2"/>
    </row>
    <row r="45" spans="1:38" s="40" customFormat="1" ht="32" x14ac:dyDescent="0.2">
      <c r="A45" s="106" t="s">
        <v>80</v>
      </c>
      <c r="B45" s="89" t="s">
        <v>133</v>
      </c>
      <c r="C45" s="90"/>
      <c r="D45" s="87"/>
      <c r="E45" s="87">
        <v>6</v>
      </c>
      <c r="F45" s="87"/>
      <c r="G45" s="91"/>
      <c r="H45" s="91"/>
      <c r="I45" s="91"/>
      <c r="J45" s="91"/>
      <c r="K45" s="91"/>
      <c r="L45" s="92"/>
      <c r="M45" s="92"/>
      <c r="N45" s="92"/>
      <c r="O45" s="92"/>
      <c r="P45" s="92"/>
      <c r="Q45" s="67"/>
      <c r="R45" s="67"/>
      <c r="S45" s="67"/>
      <c r="T45" s="67"/>
      <c r="U45" s="67"/>
      <c r="V45" s="30"/>
      <c r="W45" s="30"/>
      <c r="X45" s="30"/>
      <c r="Y45" s="30"/>
      <c r="Z45" s="30"/>
      <c r="AA45" s="93"/>
      <c r="AB45" s="93"/>
      <c r="AC45" s="93"/>
      <c r="AD45" s="93"/>
      <c r="AE45" s="93"/>
      <c r="AF45" s="32"/>
      <c r="AG45" s="32"/>
      <c r="AH45" s="32">
        <v>30</v>
      </c>
      <c r="AI45" s="32"/>
      <c r="AJ45" s="32">
        <v>5</v>
      </c>
      <c r="AK45" s="87">
        <f>SUM(G45:J45,L45:O45,Q45:T45,V45:Y45,AA45:AD45,AF45:AI45)</f>
        <v>30</v>
      </c>
      <c r="AL45" s="87">
        <f>SUM(K45,P45,U45,Z45,AE45,AJ45)</f>
        <v>5</v>
      </c>
    </row>
    <row r="46" spans="1:38" s="40" customFormat="1" ht="32.5" customHeight="1" x14ac:dyDescent="0.2">
      <c r="A46" s="106" t="s">
        <v>128</v>
      </c>
      <c r="B46" s="89" t="s">
        <v>117</v>
      </c>
      <c r="C46" s="90"/>
      <c r="D46" s="87">
        <v>3</v>
      </c>
      <c r="E46" s="87">
        <v>3.4</v>
      </c>
      <c r="F46" s="87"/>
      <c r="G46" s="91"/>
      <c r="H46" s="91"/>
      <c r="I46" s="91"/>
      <c r="J46" s="91"/>
      <c r="K46" s="91"/>
      <c r="L46" s="92"/>
      <c r="M46" s="92"/>
      <c r="N46" s="92"/>
      <c r="O46" s="92"/>
      <c r="P46" s="92"/>
      <c r="Q46" s="67"/>
      <c r="R46" s="67"/>
      <c r="S46" s="67">
        <v>90</v>
      </c>
      <c r="T46" s="67"/>
      <c r="U46" s="67">
        <v>9</v>
      </c>
      <c r="V46" s="30"/>
      <c r="W46" s="30"/>
      <c r="X46" s="30">
        <v>30</v>
      </c>
      <c r="Y46" s="30"/>
      <c r="Z46" s="30">
        <v>1</v>
      </c>
      <c r="AA46" s="93"/>
      <c r="AB46" s="93"/>
      <c r="AC46" s="93"/>
      <c r="AD46" s="93"/>
      <c r="AE46" s="93"/>
      <c r="AF46" s="32"/>
      <c r="AG46" s="32"/>
      <c r="AH46" s="32"/>
      <c r="AI46" s="32"/>
      <c r="AJ46" s="32"/>
      <c r="AK46" s="87">
        <f>SUM(G46:J46,L46:O46,Q46:T46,V46:Y46,AA46:AD46,AF46:AI46)</f>
        <v>120</v>
      </c>
      <c r="AL46" s="87">
        <f>SUM(K46,P46,U46,Z46,AE46,AJ46)</f>
        <v>10</v>
      </c>
    </row>
    <row r="47" spans="1:38" s="40" customFormat="1" ht="14.5" customHeight="1" x14ac:dyDescent="0.2">
      <c r="A47" s="106" t="s">
        <v>136</v>
      </c>
      <c r="B47" s="89" t="s">
        <v>151</v>
      </c>
      <c r="C47" s="90"/>
      <c r="D47" s="105">
        <v>6</v>
      </c>
      <c r="E47" s="105"/>
      <c r="F47" s="105"/>
      <c r="G47" s="91"/>
      <c r="H47" s="91"/>
      <c r="I47" s="91"/>
      <c r="J47" s="91"/>
      <c r="K47" s="91"/>
      <c r="L47" s="92"/>
      <c r="M47" s="92"/>
      <c r="N47" s="92"/>
      <c r="O47" s="92"/>
      <c r="P47" s="92"/>
      <c r="Q47" s="67"/>
      <c r="R47" s="67"/>
      <c r="S47" s="67"/>
      <c r="T47" s="67"/>
      <c r="U47" s="67"/>
      <c r="V47" s="30"/>
      <c r="W47" s="30"/>
      <c r="X47" s="30"/>
      <c r="Y47" s="30"/>
      <c r="Z47" s="30"/>
      <c r="AA47" s="93"/>
      <c r="AB47" s="93"/>
      <c r="AC47" s="93"/>
      <c r="AD47" s="93"/>
      <c r="AE47" s="93"/>
      <c r="AF47" s="32"/>
      <c r="AG47" s="32">
        <v>30</v>
      </c>
      <c r="AH47" s="32"/>
      <c r="AI47" s="32"/>
      <c r="AJ47" s="32">
        <v>3</v>
      </c>
      <c r="AK47" s="105">
        <f t="shared" ref="AK47:AK49" si="3">SUM(G47:J47,L47:O47,Q47:T47,V47:Y47,AA47:AD47,AF47:AI47)</f>
        <v>30</v>
      </c>
      <c r="AL47" s="105">
        <f t="shared" ref="AL47:AL49" si="4">SUM(K47,P47,U47,Z47,AE47,AJ47)</f>
        <v>3</v>
      </c>
    </row>
    <row r="48" spans="1:38" s="40" customFormat="1" ht="43.25" customHeight="1" x14ac:dyDescent="0.2">
      <c r="A48" s="106" t="s">
        <v>137</v>
      </c>
      <c r="B48" s="89" t="s">
        <v>143</v>
      </c>
      <c r="C48" s="90"/>
      <c r="D48" s="105"/>
      <c r="E48" s="105">
        <v>3</v>
      </c>
      <c r="F48" s="105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67"/>
      <c r="R48" s="67"/>
      <c r="S48" s="67">
        <v>30</v>
      </c>
      <c r="T48" s="67"/>
      <c r="U48" s="67">
        <v>2</v>
      </c>
      <c r="V48" s="30"/>
      <c r="W48" s="30"/>
      <c r="X48" s="30"/>
      <c r="Y48" s="30"/>
      <c r="Z48" s="30"/>
      <c r="AA48" s="93"/>
      <c r="AB48" s="93"/>
      <c r="AC48" s="93"/>
      <c r="AD48" s="93"/>
      <c r="AE48" s="93"/>
      <c r="AF48" s="32"/>
      <c r="AG48" s="32"/>
      <c r="AH48" s="32"/>
      <c r="AI48" s="32"/>
      <c r="AJ48" s="32"/>
      <c r="AK48" s="105">
        <f t="shared" si="3"/>
        <v>30</v>
      </c>
      <c r="AL48" s="105">
        <f t="shared" si="4"/>
        <v>2</v>
      </c>
    </row>
    <row r="49" spans="1:38" s="40" customFormat="1" ht="60" customHeight="1" x14ac:dyDescent="0.2">
      <c r="A49" s="106" t="s">
        <v>138</v>
      </c>
      <c r="B49" s="89" t="s">
        <v>144</v>
      </c>
      <c r="C49" s="90"/>
      <c r="D49" s="105"/>
      <c r="E49" s="105">
        <v>6</v>
      </c>
      <c r="F49" s="105"/>
      <c r="G49" s="91"/>
      <c r="H49" s="91"/>
      <c r="I49" s="91"/>
      <c r="J49" s="91"/>
      <c r="K49" s="91"/>
      <c r="L49" s="92"/>
      <c r="M49" s="92"/>
      <c r="N49" s="92"/>
      <c r="O49" s="92"/>
      <c r="P49" s="92"/>
      <c r="Q49" s="67"/>
      <c r="R49" s="67"/>
      <c r="S49" s="67"/>
      <c r="T49" s="67"/>
      <c r="U49" s="67"/>
      <c r="V49" s="30"/>
      <c r="W49" s="30"/>
      <c r="X49" s="30"/>
      <c r="Y49" s="30"/>
      <c r="Z49" s="30"/>
      <c r="AA49" s="93"/>
      <c r="AB49" s="93"/>
      <c r="AC49" s="93"/>
      <c r="AD49" s="93"/>
      <c r="AE49" s="93"/>
      <c r="AF49" s="32"/>
      <c r="AG49" s="32"/>
      <c r="AH49" s="32"/>
      <c r="AI49" s="32"/>
      <c r="AJ49" s="32">
        <v>4</v>
      </c>
      <c r="AK49" s="105">
        <f t="shared" si="3"/>
        <v>0</v>
      </c>
      <c r="AL49" s="105">
        <f t="shared" si="4"/>
        <v>4</v>
      </c>
    </row>
    <row r="50" spans="1:38" s="40" customFormat="1" x14ac:dyDescent="0.2">
      <c r="A50" s="136" t="s">
        <v>131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8"/>
    </row>
    <row r="51" spans="1:38" s="40" customFormat="1" ht="32" x14ac:dyDescent="0.2">
      <c r="A51" s="106" t="s">
        <v>139</v>
      </c>
      <c r="B51" s="94" t="s">
        <v>121</v>
      </c>
      <c r="C51" s="90"/>
      <c r="D51" s="97">
        <v>4</v>
      </c>
      <c r="E51" s="97"/>
      <c r="F51" s="97"/>
      <c r="G51" s="91"/>
      <c r="H51" s="91"/>
      <c r="I51" s="91"/>
      <c r="J51" s="91"/>
      <c r="K51" s="91"/>
      <c r="L51" s="92"/>
      <c r="M51" s="92"/>
      <c r="N51" s="92"/>
      <c r="O51" s="92"/>
      <c r="P51" s="92"/>
      <c r="Q51" s="67"/>
      <c r="R51" s="67"/>
      <c r="S51" s="67"/>
      <c r="T51" s="67"/>
      <c r="U51" s="67"/>
      <c r="V51" s="30">
        <v>30</v>
      </c>
      <c r="W51" s="30"/>
      <c r="X51" s="30"/>
      <c r="Y51" s="30"/>
      <c r="Z51" s="30">
        <v>2</v>
      </c>
      <c r="AA51" s="93"/>
      <c r="AB51" s="93"/>
      <c r="AC51" s="93"/>
      <c r="AD51" s="93"/>
      <c r="AE51" s="93"/>
      <c r="AF51" s="32"/>
      <c r="AG51" s="32"/>
      <c r="AH51" s="32"/>
      <c r="AI51" s="32"/>
      <c r="AJ51" s="32"/>
      <c r="AK51" s="97">
        <f>SUM(G51:J51,L51:O51,Q51:T51,V51:Y51,AA51:AD51,AF51:AI51)</f>
        <v>30</v>
      </c>
      <c r="AL51" s="97">
        <f>SUM(K51,P51,U51,Z51,AE51,AJ51)</f>
        <v>2</v>
      </c>
    </row>
    <row r="52" spans="1:38" s="40" customFormat="1" ht="32" x14ac:dyDescent="0.2">
      <c r="A52" s="106" t="s">
        <v>84</v>
      </c>
      <c r="B52" s="94" t="s">
        <v>122</v>
      </c>
      <c r="C52" s="90"/>
      <c r="D52" s="97">
        <v>5</v>
      </c>
      <c r="E52" s="97"/>
      <c r="F52" s="97"/>
      <c r="G52" s="91"/>
      <c r="H52" s="91"/>
      <c r="I52" s="91"/>
      <c r="J52" s="91"/>
      <c r="K52" s="91"/>
      <c r="L52" s="92"/>
      <c r="M52" s="92"/>
      <c r="N52" s="92"/>
      <c r="O52" s="92"/>
      <c r="P52" s="92"/>
      <c r="Q52" s="67"/>
      <c r="R52" s="67"/>
      <c r="S52" s="67"/>
      <c r="T52" s="67"/>
      <c r="U52" s="67"/>
      <c r="V52" s="30"/>
      <c r="W52" s="30"/>
      <c r="X52" s="30"/>
      <c r="Y52" s="30"/>
      <c r="Z52" s="30"/>
      <c r="AA52" s="93">
        <v>30</v>
      </c>
      <c r="AB52" s="93"/>
      <c r="AC52" s="93"/>
      <c r="AD52" s="93"/>
      <c r="AE52" s="93">
        <v>2</v>
      </c>
      <c r="AF52" s="32"/>
      <c r="AG52" s="32"/>
      <c r="AH52" s="32"/>
      <c r="AI52" s="32"/>
      <c r="AJ52" s="32"/>
      <c r="AK52" s="97">
        <f t="shared" ref="AK52:AK59" si="5">SUM(G52:J52,L52:O52,Q52:T52,V52:Y52,AA52:AD52,AF52:AI52)</f>
        <v>30</v>
      </c>
      <c r="AL52" s="97">
        <f t="shared" ref="AL52:AL59" si="6">SUM(K52,P52,U52,Z52,AE52,AJ52)</f>
        <v>2</v>
      </c>
    </row>
    <row r="53" spans="1:38" s="40" customFormat="1" ht="48" x14ac:dyDescent="0.2">
      <c r="A53" s="106" t="s">
        <v>118</v>
      </c>
      <c r="B53" s="94" t="s">
        <v>134</v>
      </c>
      <c r="C53" s="90"/>
      <c r="D53" s="97"/>
      <c r="E53" s="97">
        <v>4</v>
      </c>
      <c r="F53" s="97"/>
      <c r="G53" s="91"/>
      <c r="H53" s="91"/>
      <c r="I53" s="91"/>
      <c r="J53" s="91"/>
      <c r="K53" s="91"/>
      <c r="L53" s="92"/>
      <c r="M53" s="92"/>
      <c r="N53" s="92"/>
      <c r="O53" s="92"/>
      <c r="P53" s="92"/>
      <c r="Q53" s="67"/>
      <c r="R53" s="67"/>
      <c r="S53" s="67"/>
      <c r="T53" s="67"/>
      <c r="U53" s="67"/>
      <c r="V53" s="30"/>
      <c r="W53" s="30"/>
      <c r="X53" s="30">
        <v>30</v>
      </c>
      <c r="Y53" s="30"/>
      <c r="Z53" s="30">
        <v>2</v>
      </c>
      <c r="AA53" s="93"/>
      <c r="AB53" s="93"/>
      <c r="AC53" s="93"/>
      <c r="AD53" s="93"/>
      <c r="AE53" s="93"/>
      <c r="AF53" s="32"/>
      <c r="AG53" s="32"/>
      <c r="AH53" s="32"/>
      <c r="AI53" s="32"/>
      <c r="AJ53" s="32"/>
      <c r="AK53" s="97">
        <f t="shared" si="5"/>
        <v>30</v>
      </c>
      <c r="AL53" s="97">
        <f t="shared" si="6"/>
        <v>2</v>
      </c>
    </row>
    <row r="54" spans="1:38" s="40" customFormat="1" ht="48" x14ac:dyDescent="0.2">
      <c r="A54" s="106" t="s">
        <v>119</v>
      </c>
      <c r="B54" s="94" t="s">
        <v>135</v>
      </c>
      <c r="C54" s="90"/>
      <c r="D54" s="97"/>
      <c r="E54" s="97">
        <v>5</v>
      </c>
      <c r="F54" s="97"/>
      <c r="G54" s="91"/>
      <c r="H54" s="91"/>
      <c r="I54" s="91"/>
      <c r="J54" s="91"/>
      <c r="K54" s="91"/>
      <c r="L54" s="92"/>
      <c r="M54" s="92"/>
      <c r="N54" s="92"/>
      <c r="O54" s="92"/>
      <c r="P54" s="92"/>
      <c r="Q54" s="67"/>
      <c r="R54" s="67"/>
      <c r="S54" s="67"/>
      <c r="T54" s="67"/>
      <c r="U54" s="67"/>
      <c r="V54" s="30"/>
      <c r="W54" s="30"/>
      <c r="X54" s="30"/>
      <c r="Y54" s="30"/>
      <c r="Z54" s="30"/>
      <c r="AA54" s="93"/>
      <c r="AB54" s="93"/>
      <c r="AC54" s="93">
        <v>10</v>
      </c>
      <c r="AD54" s="93"/>
      <c r="AE54" s="93">
        <v>1</v>
      </c>
      <c r="AF54" s="32"/>
      <c r="AG54" s="32"/>
      <c r="AH54" s="32"/>
      <c r="AI54" s="32"/>
      <c r="AJ54" s="32"/>
      <c r="AK54" s="97">
        <f t="shared" si="5"/>
        <v>10</v>
      </c>
      <c r="AL54" s="97">
        <f t="shared" si="6"/>
        <v>1</v>
      </c>
    </row>
    <row r="55" spans="1:38" s="40" customFormat="1" ht="32" x14ac:dyDescent="0.2">
      <c r="A55" s="106" t="s">
        <v>114</v>
      </c>
      <c r="B55" s="94" t="s">
        <v>123</v>
      </c>
      <c r="C55" s="90"/>
      <c r="D55" s="87"/>
      <c r="E55" s="87">
        <v>4</v>
      </c>
      <c r="F55" s="87"/>
      <c r="G55" s="91"/>
      <c r="H55" s="91"/>
      <c r="I55" s="91"/>
      <c r="J55" s="91"/>
      <c r="K55" s="91"/>
      <c r="L55" s="92"/>
      <c r="M55" s="92"/>
      <c r="N55" s="92"/>
      <c r="O55" s="92"/>
      <c r="P55" s="92"/>
      <c r="Q55" s="67"/>
      <c r="R55" s="67"/>
      <c r="S55" s="67"/>
      <c r="T55" s="67"/>
      <c r="U55" s="67"/>
      <c r="V55" s="30">
        <v>30</v>
      </c>
      <c r="W55" s="30"/>
      <c r="X55" s="30"/>
      <c r="Y55" s="30"/>
      <c r="Z55" s="30">
        <v>2</v>
      </c>
      <c r="AA55" s="93"/>
      <c r="AB55" s="93"/>
      <c r="AC55" s="93"/>
      <c r="AD55" s="93"/>
      <c r="AE55" s="93"/>
      <c r="AF55" s="32"/>
      <c r="AG55" s="32"/>
      <c r="AH55" s="32"/>
      <c r="AI55" s="32"/>
      <c r="AJ55" s="32"/>
      <c r="AK55" s="97">
        <f t="shared" si="5"/>
        <v>30</v>
      </c>
      <c r="AL55" s="97">
        <f t="shared" si="6"/>
        <v>2</v>
      </c>
    </row>
    <row r="56" spans="1:38" s="40" customFormat="1" ht="16" x14ac:dyDescent="0.2">
      <c r="A56" s="106" t="s">
        <v>120</v>
      </c>
      <c r="B56" s="94" t="s">
        <v>124</v>
      </c>
      <c r="C56" s="90"/>
      <c r="D56" s="88"/>
      <c r="E56" s="88">
        <v>5</v>
      </c>
      <c r="F56" s="88"/>
      <c r="G56" s="91"/>
      <c r="H56" s="91"/>
      <c r="I56" s="91"/>
      <c r="J56" s="91"/>
      <c r="K56" s="91"/>
      <c r="L56" s="92"/>
      <c r="M56" s="92"/>
      <c r="N56" s="92"/>
      <c r="O56" s="92"/>
      <c r="P56" s="92"/>
      <c r="Q56" s="67"/>
      <c r="R56" s="67"/>
      <c r="S56" s="67"/>
      <c r="T56" s="67"/>
      <c r="U56" s="67"/>
      <c r="V56" s="30"/>
      <c r="W56" s="30"/>
      <c r="X56" s="30"/>
      <c r="Y56" s="30"/>
      <c r="Z56" s="30"/>
      <c r="AA56" s="93">
        <v>30</v>
      </c>
      <c r="AB56" s="93"/>
      <c r="AC56" s="93"/>
      <c r="AD56" s="93"/>
      <c r="AE56" s="93">
        <v>2</v>
      </c>
      <c r="AF56" s="32"/>
      <c r="AG56" s="32"/>
      <c r="AH56" s="32"/>
      <c r="AI56" s="32"/>
      <c r="AJ56" s="32"/>
      <c r="AK56" s="97">
        <f t="shared" si="5"/>
        <v>30</v>
      </c>
      <c r="AL56" s="97">
        <f t="shared" si="6"/>
        <v>2</v>
      </c>
    </row>
    <row r="57" spans="1:38" s="40" customFormat="1" ht="48" x14ac:dyDescent="0.2">
      <c r="A57" s="106" t="s">
        <v>145</v>
      </c>
      <c r="B57" s="94" t="s">
        <v>140</v>
      </c>
      <c r="C57" s="90"/>
      <c r="D57" s="97"/>
      <c r="E57" s="97"/>
      <c r="F57" s="97">
        <v>4</v>
      </c>
      <c r="G57" s="91"/>
      <c r="H57" s="91"/>
      <c r="I57" s="91"/>
      <c r="J57" s="91"/>
      <c r="K57" s="91"/>
      <c r="L57" s="92"/>
      <c r="M57" s="92"/>
      <c r="N57" s="92"/>
      <c r="O57" s="92"/>
      <c r="P57" s="92"/>
      <c r="Q57" s="67"/>
      <c r="R57" s="67"/>
      <c r="S57" s="67"/>
      <c r="T57" s="67"/>
      <c r="U57" s="67"/>
      <c r="V57" s="30"/>
      <c r="W57" s="30"/>
      <c r="X57" s="30">
        <v>30</v>
      </c>
      <c r="Y57" s="30"/>
      <c r="Z57" s="30">
        <v>2</v>
      </c>
      <c r="AA57" s="93"/>
      <c r="AB57" s="93"/>
      <c r="AC57" s="93"/>
      <c r="AD57" s="93"/>
      <c r="AE57" s="93"/>
      <c r="AF57" s="32"/>
      <c r="AG57" s="32"/>
      <c r="AH57" s="32"/>
      <c r="AI57" s="32"/>
      <c r="AJ57" s="32"/>
      <c r="AK57" s="97">
        <f t="shared" si="5"/>
        <v>30</v>
      </c>
      <c r="AL57" s="97">
        <f t="shared" si="6"/>
        <v>2</v>
      </c>
    </row>
    <row r="58" spans="1:38" s="40" customFormat="1" ht="48" x14ac:dyDescent="0.2">
      <c r="A58" s="106" t="s">
        <v>146</v>
      </c>
      <c r="B58" s="94" t="s">
        <v>141</v>
      </c>
      <c r="C58" s="90"/>
      <c r="D58" s="97"/>
      <c r="E58" s="97"/>
      <c r="F58" s="97">
        <v>4</v>
      </c>
      <c r="G58" s="91"/>
      <c r="H58" s="91"/>
      <c r="I58" s="91"/>
      <c r="J58" s="91"/>
      <c r="K58" s="91"/>
      <c r="L58" s="92"/>
      <c r="M58" s="92"/>
      <c r="N58" s="92"/>
      <c r="O58" s="92"/>
      <c r="P58" s="92"/>
      <c r="Q58" s="67"/>
      <c r="R58" s="67"/>
      <c r="S58" s="67"/>
      <c r="T58" s="67"/>
      <c r="U58" s="67"/>
      <c r="V58" s="30"/>
      <c r="W58" s="30"/>
      <c r="X58" s="30"/>
      <c r="Y58" s="30"/>
      <c r="Z58" s="30"/>
      <c r="AA58" s="93"/>
      <c r="AB58" s="93"/>
      <c r="AC58" s="93">
        <v>10</v>
      </c>
      <c r="AD58" s="93"/>
      <c r="AE58" s="93">
        <v>1</v>
      </c>
      <c r="AF58" s="32"/>
      <c r="AG58" s="32"/>
      <c r="AH58" s="32"/>
      <c r="AI58" s="32"/>
      <c r="AJ58" s="32"/>
      <c r="AK58" s="97">
        <f t="shared" si="5"/>
        <v>10</v>
      </c>
      <c r="AL58" s="97">
        <f t="shared" si="6"/>
        <v>1</v>
      </c>
    </row>
    <row r="59" spans="1:38" s="40" customFormat="1" ht="83.25" customHeight="1" x14ac:dyDescent="0.2">
      <c r="A59" s="106" t="s">
        <v>147</v>
      </c>
      <c r="B59" s="94" t="s">
        <v>127</v>
      </c>
      <c r="C59" s="96"/>
      <c r="D59" s="87"/>
      <c r="E59" s="87"/>
      <c r="F59" s="87">
        <v>5</v>
      </c>
      <c r="G59" s="91"/>
      <c r="H59" s="91"/>
      <c r="I59" s="91"/>
      <c r="J59" s="91"/>
      <c r="K59" s="91"/>
      <c r="L59" s="92"/>
      <c r="M59" s="92"/>
      <c r="N59" s="92"/>
      <c r="O59" s="92"/>
      <c r="P59" s="92"/>
      <c r="Q59" s="67"/>
      <c r="R59" s="67"/>
      <c r="S59" s="67"/>
      <c r="T59" s="67"/>
      <c r="U59" s="67"/>
      <c r="V59" s="30"/>
      <c r="W59" s="30"/>
      <c r="X59" s="30"/>
      <c r="Y59" s="30"/>
      <c r="Z59" s="30"/>
      <c r="AA59" s="93"/>
      <c r="AB59" s="93"/>
      <c r="AC59" s="93"/>
      <c r="AD59" s="93"/>
      <c r="AE59" s="93">
        <v>2</v>
      </c>
      <c r="AF59" s="32"/>
      <c r="AG59" s="32"/>
      <c r="AH59" s="32"/>
      <c r="AI59" s="32"/>
      <c r="AJ59" s="32"/>
      <c r="AK59" s="97">
        <f t="shared" si="5"/>
        <v>0</v>
      </c>
      <c r="AL59" s="97">
        <f t="shared" si="6"/>
        <v>2</v>
      </c>
    </row>
    <row r="60" spans="1:38" s="40" customFormat="1" x14ac:dyDescent="0.2">
      <c r="A60" s="130" t="s">
        <v>130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2"/>
    </row>
    <row r="61" spans="1:38" s="40" customFormat="1" ht="32.25" customHeight="1" x14ac:dyDescent="0.2">
      <c r="A61" s="106" t="s">
        <v>129</v>
      </c>
      <c r="B61" s="89" t="s">
        <v>115</v>
      </c>
      <c r="C61" s="90"/>
      <c r="D61" s="87">
        <v>5</v>
      </c>
      <c r="E61" s="87"/>
      <c r="F61" s="87"/>
      <c r="G61" s="91"/>
      <c r="H61" s="91"/>
      <c r="I61" s="91"/>
      <c r="J61" s="91"/>
      <c r="K61" s="91"/>
      <c r="L61" s="92"/>
      <c r="M61" s="92"/>
      <c r="N61" s="92"/>
      <c r="O61" s="92"/>
      <c r="P61" s="92"/>
      <c r="Q61" s="67"/>
      <c r="R61" s="67"/>
      <c r="S61" s="67"/>
      <c r="T61" s="67"/>
      <c r="U61" s="67"/>
      <c r="V61" s="30"/>
      <c r="W61" s="30"/>
      <c r="X61" s="30"/>
      <c r="Y61" s="30"/>
      <c r="Z61" s="30"/>
      <c r="AA61" s="93">
        <v>30</v>
      </c>
      <c r="AB61" s="93"/>
      <c r="AC61" s="93"/>
      <c r="AD61" s="93"/>
      <c r="AE61" s="93">
        <v>2</v>
      </c>
      <c r="AF61" s="32"/>
      <c r="AG61" s="32"/>
      <c r="AH61" s="32"/>
      <c r="AI61" s="32"/>
      <c r="AJ61" s="32"/>
      <c r="AK61" s="87">
        <f>SUM(G61:J61,L61:O61,Q61:T61,V61:Y61,AA61:AD61,AF61:AI61)</f>
        <v>30</v>
      </c>
      <c r="AL61" s="87">
        <f t="shared" ref="AL61:AL63" si="7">SUM(K61,P61,U61,Z61,AE61,AJ61)</f>
        <v>2</v>
      </c>
    </row>
    <row r="62" spans="1:38" s="40" customFormat="1" ht="80" x14ac:dyDescent="0.2">
      <c r="A62" s="106" t="s">
        <v>148</v>
      </c>
      <c r="B62" s="94" t="s">
        <v>142</v>
      </c>
      <c r="C62" s="90"/>
      <c r="D62" s="87"/>
      <c r="E62" s="87">
        <v>5</v>
      </c>
      <c r="F62" s="87"/>
      <c r="G62" s="91"/>
      <c r="H62" s="91"/>
      <c r="I62" s="91"/>
      <c r="J62" s="91"/>
      <c r="K62" s="91"/>
      <c r="L62" s="92"/>
      <c r="M62" s="92"/>
      <c r="N62" s="92"/>
      <c r="O62" s="92"/>
      <c r="P62" s="92"/>
      <c r="Q62" s="67"/>
      <c r="R62" s="67"/>
      <c r="S62" s="67"/>
      <c r="T62" s="67"/>
      <c r="U62" s="67"/>
      <c r="V62" s="30"/>
      <c r="W62" s="30"/>
      <c r="X62" s="30"/>
      <c r="Y62" s="30"/>
      <c r="Z62" s="30"/>
      <c r="AA62" s="93">
        <v>15</v>
      </c>
      <c r="AB62" s="93"/>
      <c r="AC62" s="93"/>
      <c r="AD62" s="93"/>
      <c r="AE62" s="93">
        <v>1</v>
      </c>
      <c r="AF62" s="32"/>
      <c r="AG62" s="32"/>
      <c r="AH62" s="32"/>
      <c r="AI62" s="32"/>
      <c r="AJ62" s="32"/>
      <c r="AK62" s="87">
        <f>SUM(G62:J62,L62:O62,Q62:T62,V62:Y62,AA62:AD62,AF62:AI62)</f>
        <v>15</v>
      </c>
      <c r="AL62" s="87">
        <f t="shared" si="7"/>
        <v>1</v>
      </c>
    </row>
    <row r="63" spans="1:38" s="40" customFormat="1" ht="16" x14ac:dyDescent="0.2">
      <c r="A63" s="106" t="s">
        <v>149</v>
      </c>
      <c r="B63" s="89" t="s">
        <v>116</v>
      </c>
      <c r="C63" s="90"/>
      <c r="D63" s="87"/>
      <c r="E63" s="87">
        <v>3</v>
      </c>
      <c r="F63" s="87"/>
      <c r="G63" s="91"/>
      <c r="H63" s="91"/>
      <c r="I63" s="91"/>
      <c r="J63" s="91"/>
      <c r="K63" s="91"/>
      <c r="L63" s="92"/>
      <c r="M63" s="92"/>
      <c r="N63" s="92"/>
      <c r="O63" s="92"/>
      <c r="P63" s="92"/>
      <c r="Q63" s="67"/>
      <c r="R63" s="67"/>
      <c r="S63" s="67">
        <v>30</v>
      </c>
      <c r="T63" s="67"/>
      <c r="U63" s="67">
        <v>2</v>
      </c>
      <c r="V63" s="30"/>
      <c r="W63" s="30"/>
      <c r="X63" s="30"/>
      <c r="Y63" s="30"/>
      <c r="Z63" s="30"/>
      <c r="AA63" s="93"/>
      <c r="AB63" s="93"/>
      <c r="AC63" s="93"/>
      <c r="AD63" s="93"/>
      <c r="AE63" s="93"/>
      <c r="AF63" s="32"/>
      <c r="AG63" s="32"/>
      <c r="AH63" s="32"/>
      <c r="AI63" s="32"/>
      <c r="AJ63" s="32"/>
      <c r="AK63" s="87">
        <v>30</v>
      </c>
      <c r="AL63" s="87">
        <f t="shared" si="7"/>
        <v>2</v>
      </c>
    </row>
    <row r="64" spans="1:38" s="40" customFormat="1" ht="14" customHeight="1" x14ac:dyDescent="0.2">
      <c r="A64" s="121" t="s">
        <v>76</v>
      </c>
      <c r="B64" s="121"/>
      <c r="C64" s="37"/>
      <c r="D64" s="11"/>
      <c r="E64" s="11"/>
      <c r="F64" s="11"/>
      <c r="G64" s="15">
        <f t="shared" ref="G64:AL64" si="8">SUM(G45:G63)</f>
        <v>0</v>
      </c>
      <c r="H64" s="101">
        <f t="shared" si="8"/>
        <v>0</v>
      </c>
      <c r="I64" s="101">
        <f t="shared" si="8"/>
        <v>0</v>
      </c>
      <c r="J64" s="101">
        <f t="shared" si="8"/>
        <v>0</v>
      </c>
      <c r="K64" s="101">
        <f t="shared" si="8"/>
        <v>0</v>
      </c>
      <c r="L64" s="12">
        <f t="shared" si="8"/>
        <v>0</v>
      </c>
      <c r="M64" s="98">
        <f t="shared" si="8"/>
        <v>0</v>
      </c>
      <c r="N64" s="98">
        <f t="shared" si="8"/>
        <v>0</v>
      </c>
      <c r="O64" s="98">
        <f t="shared" si="8"/>
        <v>0</v>
      </c>
      <c r="P64" s="98">
        <f t="shared" si="8"/>
        <v>0</v>
      </c>
      <c r="Q64" s="38">
        <f t="shared" si="8"/>
        <v>0</v>
      </c>
      <c r="R64" s="38">
        <f t="shared" si="8"/>
        <v>0</v>
      </c>
      <c r="S64" s="38">
        <f t="shared" si="8"/>
        <v>150</v>
      </c>
      <c r="T64" s="38">
        <f t="shared" si="8"/>
        <v>0</v>
      </c>
      <c r="U64" s="38">
        <f t="shared" si="8"/>
        <v>13</v>
      </c>
      <c r="V64" s="13">
        <f t="shared" si="8"/>
        <v>60</v>
      </c>
      <c r="W64" s="99">
        <f t="shared" si="8"/>
        <v>0</v>
      </c>
      <c r="X64" s="99">
        <f t="shared" si="8"/>
        <v>90</v>
      </c>
      <c r="Y64" s="99">
        <f t="shared" si="8"/>
        <v>0</v>
      </c>
      <c r="Z64" s="99">
        <f t="shared" si="8"/>
        <v>9</v>
      </c>
      <c r="AA64" s="17">
        <f t="shared" si="8"/>
        <v>105</v>
      </c>
      <c r="AB64" s="102">
        <f t="shared" si="8"/>
        <v>0</v>
      </c>
      <c r="AC64" s="102">
        <f t="shared" si="8"/>
        <v>20</v>
      </c>
      <c r="AD64" s="102">
        <f t="shared" si="8"/>
        <v>0</v>
      </c>
      <c r="AE64" s="102">
        <f t="shared" si="8"/>
        <v>11</v>
      </c>
      <c r="AF64" s="14">
        <f t="shared" si="8"/>
        <v>0</v>
      </c>
      <c r="AG64" s="100">
        <f t="shared" si="8"/>
        <v>30</v>
      </c>
      <c r="AH64" s="100">
        <f t="shared" si="8"/>
        <v>30</v>
      </c>
      <c r="AI64" s="100">
        <f t="shared" si="8"/>
        <v>0</v>
      </c>
      <c r="AJ64" s="100">
        <f t="shared" si="8"/>
        <v>12</v>
      </c>
      <c r="AK64" s="37">
        <f t="shared" si="8"/>
        <v>485</v>
      </c>
      <c r="AL64" s="37">
        <f t="shared" si="8"/>
        <v>45</v>
      </c>
    </row>
    <row r="65" spans="1:38" s="40" customFormat="1" ht="15" hidden="1" customHeight="1" x14ac:dyDescent="0.2">
      <c r="A65" s="125" t="s">
        <v>81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</row>
    <row r="66" spans="1:38" hidden="1" x14ac:dyDescent="0.2">
      <c r="A66" s="68" t="s">
        <v>82</v>
      </c>
      <c r="B66" s="26"/>
      <c r="C66" s="11"/>
      <c r="D66" s="37"/>
      <c r="E66" s="37"/>
      <c r="F66" s="1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1"/>
      <c r="AC66" s="31"/>
      <c r="AD66" s="31"/>
      <c r="AE66" s="31"/>
      <c r="AF66" s="32"/>
      <c r="AG66" s="32"/>
      <c r="AH66" s="32"/>
      <c r="AI66" s="32"/>
      <c r="AJ66" s="32"/>
      <c r="AK66" s="11">
        <f t="shared" ref="AK66:AK71" si="9">G66+H66+I66+J66+L66+M66+O66+N66+Q66+R66+S66+T66+V66+W66+X66+Y66+AA66+AB66+AC66+AD66+AF66+AG66+AH66+AI66</f>
        <v>0</v>
      </c>
      <c r="AL66" s="11">
        <f t="shared" ref="AL66:AL71" si="10">K66+P66+U66+Z66+AE66+AJ66</f>
        <v>0</v>
      </c>
    </row>
    <row r="67" spans="1:38" hidden="1" x14ac:dyDescent="0.2">
      <c r="A67" s="68" t="s">
        <v>32</v>
      </c>
      <c r="B67" s="26"/>
      <c r="C67" s="11"/>
      <c r="D67" s="37"/>
      <c r="E67" s="37"/>
      <c r="F67" s="1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1"/>
      <c r="AC67" s="31"/>
      <c r="AD67" s="31"/>
      <c r="AE67" s="31"/>
      <c r="AF67" s="32"/>
      <c r="AG67" s="32"/>
      <c r="AH67" s="32"/>
      <c r="AI67" s="32"/>
      <c r="AJ67" s="32"/>
      <c r="AK67" s="11">
        <f t="shared" si="9"/>
        <v>0</v>
      </c>
      <c r="AL67" s="11">
        <f t="shared" si="10"/>
        <v>0</v>
      </c>
    </row>
    <row r="68" spans="1:38" ht="16.5" hidden="1" customHeight="1" x14ac:dyDescent="0.2">
      <c r="A68" s="68" t="s">
        <v>34</v>
      </c>
      <c r="B68" s="26"/>
      <c r="C68" s="11"/>
      <c r="D68" s="37"/>
      <c r="E68" s="37"/>
      <c r="F68" s="1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1"/>
      <c r="AC68" s="31"/>
      <c r="AD68" s="31"/>
      <c r="AE68" s="31"/>
      <c r="AF68" s="32"/>
      <c r="AG68" s="32"/>
      <c r="AH68" s="32"/>
      <c r="AI68" s="32"/>
      <c r="AJ68" s="32"/>
      <c r="AK68" s="11">
        <f t="shared" si="9"/>
        <v>0</v>
      </c>
      <c r="AL68" s="11">
        <f t="shared" si="10"/>
        <v>0</v>
      </c>
    </row>
    <row r="69" spans="1:38" ht="17.25" hidden="1" customHeight="1" x14ac:dyDescent="0.2">
      <c r="A69" s="68" t="s">
        <v>36</v>
      </c>
      <c r="B69" s="26"/>
      <c r="C69" s="11"/>
      <c r="D69" s="37"/>
      <c r="E69" s="37"/>
      <c r="F69" s="1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1"/>
      <c r="AC69" s="31"/>
      <c r="AD69" s="31"/>
      <c r="AE69" s="31"/>
      <c r="AF69" s="32"/>
      <c r="AG69" s="32"/>
      <c r="AH69" s="32"/>
      <c r="AI69" s="32"/>
      <c r="AJ69" s="32"/>
      <c r="AK69" s="11">
        <f t="shared" si="9"/>
        <v>0</v>
      </c>
      <c r="AL69" s="11">
        <f t="shared" si="10"/>
        <v>0</v>
      </c>
    </row>
    <row r="70" spans="1:38" ht="17.25" hidden="1" customHeight="1" x14ac:dyDescent="0.2">
      <c r="A70" s="68"/>
      <c r="B70" s="26"/>
      <c r="C70" s="11"/>
      <c r="D70" s="37"/>
      <c r="E70" s="37"/>
      <c r="F70" s="1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1"/>
      <c r="AC70" s="31"/>
      <c r="AD70" s="31"/>
      <c r="AE70" s="31"/>
      <c r="AF70" s="32"/>
      <c r="AG70" s="32"/>
      <c r="AH70" s="32"/>
      <c r="AI70" s="32"/>
      <c r="AJ70" s="32"/>
      <c r="AK70" s="11">
        <f t="shared" si="9"/>
        <v>0</v>
      </c>
      <c r="AL70" s="11">
        <f t="shared" si="10"/>
        <v>0</v>
      </c>
    </row>
    <row r="71" spans="1:38" ht="17.25" hidden="1" customHeight="1" x14ac:dyDescent="0.2">
      <c r="A71" s="68"/>
      <c r="B71" s="26"/>
      <c r="C71" s="11"/>
      <c r="D71" s="37"/>
      <c r="E71" s="37"/>
      <c r="F71" s="1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B71" s="31"/>
      <c r="AC71" s="31"/>
      <c r="AD71" s="31"/>
      <c r="AE71" s="31"/>
      <c r="AF71" s="32"/>
      <c r="AG71" s="32"/>
      <c r="AH71" s="32"/>
      <c r="AI71" s="32"/>
      <c r="AJ71" s="32"/>
      <c r="AK71" s="11">
        <f t="shared" si="9"/>
        <v>0</v>
      </c>
      <c r="AL71" s="11">
        <f t="shared" si="10"/>
        <v>0</v>
      </c>
    </row>
    <row r="72" spans="1:38" ht="15" hidden="1" customHeight="1" x14ac:dyDescent="0.2">
      <c r="A72" s="126" t="s">
        <v>76</v>
      </c>
      <c r="B72" s="126"/>
      <c r="C72" s="37"/>
      <c r="D72" s="37"/>
      <c r="E72" s="37"/>
      <c r="F72" s="37"/>
      <c r="G72" s="12">
        <f t="shared" ref="G72:AL72" si="11">SUM(G66:G71)</f>
        <v>0</v>
      </c>
      <c r="H72" s="12">
        <f t="shared" si="11"/>
        <v>0</v>
      </c>
      <c r="I72" s="12">
        <f t="shared" si="11"/>
        <v>0</v>
      </c>
      <c r="J72" s="12">
        <f t="shared" si="11"/>
        <v>0</v>
      </c>
      <c r="K72" s="12">
        <f t="shared" si="11"/>
        <v>0</v>
      </c>
      <c r="L72" s="12">
        <f t="shared" si="11"/>
        <v>0</v>
      </c>
      <c r="M72" s="12">
        <f t="shared" si="11"/>
        <v>0</v>
      </c>
      <c r="N72" s="12">
        <f t="shared" si="11"/>
        <v>0</v>
      </c>
      <c r="O72" s="12">
        <f t="shared" si="11"/>
        <v>0</v>
      </c>
      <c r="P72" s="12">
        <f t="shared" si="11"/>
        <v>0</v>
      </c>
      <c r="Q72" s="13">
        <f t="shared" si="11"/>
        <v>0</v>
      </c>
      <c r="R72" s="13">
        <f t="shared" si="11"/>
        <v>0</v>
      </c>
      <c r="S72" s="13">
        <f t="shared" si="11"/>
        <v>0</v>
      </c>
      <c r="T72" s="13">
        <f t="shared" si="11"/>
        <v>0</v>
      </c>
      <c r="U72" s="13">
        <f t="shared" si="11"/>
        <v>0</v>
      </c>
      <c r="V72" s="13">
        <f t="shared" si="11"/>
        <v>0</v>
      </c>
      <c r="W72" s="13">
        <f t="shared" si="11"/>
        <v>0</v>
      </c>
      <c r="X72" s="13">
        <f t="shared" si="11"/>
        <v>0</v>
      </c>
      <c r="Y72" s="13">
        <f t="shared" si="11"/>
        <v>0</v>
      </c>
      <c r="Z72" s="13">
        <f t="shared" si="11"/>
        <v>0</v>
      </c>
      <c r="AA72" s="17">
        <f t="shared" si="11"/>
        <v>0</v>
      </c>
      <c r="AB72" s="17">
        <f t="shared" si="11"/>
        <v>0</v>
      </c>
      <c r="AC72" s="17">
        <f t="shared" si="11"/>
        <v>0</v>
      </c>
      <c r="AD72" s="17">
        <f t="shared" si="11"/>
        <v>0</v>
      </c>
      <c r="AE72" s="17">
        <f t="shared" si="11"/>
        <v>0</v>
      </c>
      <c r="AF72" s="14">
        <f t="shared" si="11"/>
        <v>0</v>
      </c>
      <c r="AG72" s="14">
        <f t="shared" si="11"/>
        <v>0</v>
      </c>
      <c r="AH72" s="14">
        <f t="shared" si="11"/>
        <v>0</v>
      </c>
      <c r="AI72" s="14">
        <f t="shared" si="11"/>
        <v>0</v>
      </c>
      <c r="AJ72" s="14">
        <f t="shared" si="11"/>
        <v>0</v>
      </c>
      <c r="AK72" s="37">
        <f t="shared" si="11"/>
        <v>0</v>
      </c>
      <c r="AL72" s="37">
        <f t="shared" si="11"/>
        <v>0</v>
      </c>
    </row>
    <row r="73" spans="1:38" x14ac:dyDescent="0.2">
      <c r="A73" s="127" t="s">
        <v>83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</row>
    <row r="74" spans="1:38" s="77" customFormat="1" ht="16" x14ac:dyDescent="0.2">
      <c r="A74" s="84" t="s">
        <v>150</v>
      </c>
      <c r="B74" s="69" t="s">
        <v>125</v>
      </c>
      <c r="C74" s="70"/>
      <c r="D74" s="70"/>
      <c r="E74" s="70" t="s">
        <v>105</v>
      </c>
      <c r="F74" s="70"/>
      <c r="G74" s="71"/>
      <c r="H74" s="71"/>
      <c r="I74" s="71"/>
      <c r="J74" s="71"/>
      <c r="K74" s="71"/>
      <c r="L74" s="72"/>
      <c r="M74" s="72"/>
      <c r="N74" s="72"/>
      <c r="O74" s="72"/>
      <c r="P74" s="72"/>
      <c r="Q74" s="73"/>
      <c r="R74" s="73"/>
      <c r="S74" s="73"/>
      <c r="T74" s="73"/>
      <c r="U74" s="95"/>
      <c r="V74" s="74"/>
      <c r="W74" s="74"/>
      <c r="X74" s="74">
        <v>30</v>
      </c>
      <c r="Y74" s="74"/>
      <c r="Z74" s="74">
        <v>2</v>
      </c>
      <c r="AA74" s="75"/>
      <c r="AB74" s="75"/>
      <c r="AC74" s="75">
        <v>30</v>
      </c>
      <c r="AD74" s="75"/>
      <c r="AE74" s="75">
        <v>2</v>
      </c>
      <c r="AF74" s="76">
        <v>60</v>
      </c>
      <c r="AG74" s="76"/>
      <c r="AH74" s="76"/>
      <c r="AI74" s="76"/>
      <c r="AJ74" s="76">
        <v>4</v>
      </c>
      <c r="AK74" s="70">
        <f>G74+H74+I74+J74+L74+M74+O74+N74+Q74+R74+S74+T74+V74+W74+X74+Y74+AA74+AB74+AC74+AD74+AF74+AG74+AH74+AI74</f>
        <v>120</v>
      </c>
      <c r="AL74" s="70">
        <f>K74+P74+U74+Z74+AE74+AJ74</f>
        <v>8</v>
      </c>
    </row>
    <row r="75" spans="1:38" x14ac:dyDescent="0.2">
      <c r="A75" s="129" t="s">
        <v>76</v>
      </c>
      <c r="B75" s="126"/>
      <c r="C75" s="37"/>
      <c r="D75" s="37"/>
      <c r="E75" s="37"/>
      <c r="F75" s="37"/>
      <c r="G75" s="15">
        <f t="shared" ref="G75:AL75" si="12">SUM(G74:G74)</f>
        <v>0</v>
      </c>
      <c r="H75" s="15">
        <f t="shared" si="12"/>
        <v>0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2">
        <f t="shared" si="12"/>
        <v>0</v>
      </c>
      <c r="M75" s="12">
        <f t="shared" si="12"/>
        <v>0</v>
      </c>
      <c r="N75" s="12">
        <f t="shared" si="12"/>
        <v>0</v>
      </c>
      <c r="O75" s="12">
        <f t="shared" si="12"/>
        <v>0</v>
      </c>
      <c r="P75" s="12">
        <f t="shared" si="12"/>
        <v>0</v>
      </c>
      <c r="Q75" s="16">
        <f t="shared" si="12"/>
        <v>0</v>
      </c>
      <c r="R75" s="16">
        <f t="shared" si="12"/>
        <v>0</v>
      </c>
      <c r="S75" s="16">
        <f t="shared" si="12"/>
        <v>0</v>
      </c>
      <c r="T75" s="16">
        <f t="shared" si="12"/>
        <v>0</v>
      </c>
      <c r="U75" s="16">
        <f t="shared" si="12"/>
        <v>0</v>
      </c>
      <c r="V75" s="13">
        <f t="shared" si="12"/>
        <v>0</v>
      </c>
      <c r="W75" s="13">
        <f t="shared" si="12"/>
        <v>0</v>
      </c>
      <c r="X75" s="13">
        <f t="shared" si="12"/>
        <v>30</v>
      </c>
      <c r="Y75" s="13">
        <f t="shared" si="12"/>
        <v>0</v>
      </c>
      <c r="Z75" s="13">
        <f t="shared" si="12"/>
        <v>2</v>
      </c>
      <c r="AA75" s="17">
        <f t="shared" si="12"/>
        <v>0</v>
      </c>
      <c r="AB75" s="17">
        <f t="shared" si="12"/>
        <v>0</v>
      </c>
      <c r="AC75" s="17">
        <f t="shared" si="12"/>
        <v>30</v>
      </c>
      <c r="AD75" s="17">
        <f t="shared" si="12"/>
        <v>0</v>
      </c>
      <c r="AE75" s="17">
        <f t="shared" si="12"/>
        <v>2</v>
      </c>
      <c r="AF75" s="14">
        <f t="shared" si="12"/>
        <v>60</v>
      </c>
      <c r="AG75" s="14">
        <f t="shared" si="12"/>
        <v>0</v>
      </c>
      <c r="AH75" s="14">
        <f t="shared" si="12"/>
        <v>0</v>
      </c>
      <c r="AI75" s="14">
        <f t="shared" si="12"/>
        <v>0</v>
      </c>
      <c r="AJ75" s="14">
        <f t="shared" si="12"/>
        <v>4</v>
      </c>
      <c r="AK75" s="37">
        <f t="shared" si="12"/>
        <v>120</v>
      </c>
      <c r="AL75" s="37">
        <f t="shared" si="12"/>
        <v>8</v>
      </c>
    </row>
    <row r="76" spans="1:38" ht="46.5" customHeight="1" x14ac:dyDescent="0.2">
      <c r="A76" s="120" t="s">
        <v>85</v>
      </c>
      <c r="B76" s="120"/>
      <c r="C76" s="60"/>
      <c r="D76" s="60"/>
      <c r="E76" s="60"/>
      <c r="F76" s="60"/>
      <c r="G76" s="63">
        <f t="shared" ref="G76:AL76" si="13">G31+G42+G75</f>
        <v>90</v>
      </c>
      <c r="H76" s="63">
        <f t="shared" si="13"/>
        <v>30</v>
      </c>
      <c r="I76" s="63">
        <f t="shared" si="13"/>
        <v>180</v>
      </c>
      <c r="J76" s="63">
        <f t="shared" si="13"/>
        <v>0</v>
      </c>
      <c r="K76" s="63">
        <f t="shared" si="13"/>
        <v>30</v>
      </c>
      <c r="L76" s="78">
        <f t="shared" si="13"/>
        <v>60</v>
      </c>
      <c r="M76" s="78">
        <f t="shared" si="13"/>
        <v>90</v>
      </c>
      <c r="N76" s="78">
        <f t="shared" si="13"/>
        <v>210</v>
      </c>
      <c r="O76" s="78">
        <f t="shared" si="13"/>
        <v>0</v>
      </c>
      <c r="P76" s="78">
        <f t="shared" si="13"/>
        <v>30</v>
      </c>
      <c r="Q76" s="63">
        <f t="shared" si="13"/>
        <v>60</v>
      </c>
      <c r="R76" s="63">
        <f t="shared" si="13"/>
        <v>30</v>
      </c>
      <c r="S76" s="63">
        <f t="shared" si="13"/>
        <v>210</v>
      </c>
      <c r="T76" s="63">
        <f t="shared" si="13"/>
        <v>0</v>
      </c>
      <c r="U76" s="63">
        <f t="shared" si="13"/>
        <v>30</v>
      </c>
      <c r="V76" s="78">
        <f t="shared" si="13"/>
        <v>30</v>
      </c>
      <c r="W76" s="78">
        <f t="shared" si="13"/>
        <v>0</v>
      </c>
      <c r="X76" s="78">
        <f t="shared" si="13"/>
        <v>330</v>
      </c>
      <c r="Y76" s="78">
        <f t="shared" si="13"/>
        <v>0</v>
      </c>
      <c r="Z76" s="78">
        <f t="shared" si="13"/>
        <v>30</v>
      </c>
      <c r="AA76" s="63">
        <f t="shared" si="13"/>
        <v>60</v>
      </c>
      <c r="AB76" s="63">
        <f t="shared" si="13"/>
        <v>0</v>
      </c>
      <c r="AC76" s="63">
        <f t="shared" si="13"/>
        <v>270</v>
      </c>
      <c r="AD76" s="63">
        <f t="shared" si="13"/>
        <v>30</v>
      </c>
      <c r="AE76" s="63">
        <f t="shared" si="13"/>
        <v>30</v>
      </c>
      <c r="AF76" s="78">
        <f t="shared" si="13"/>
        <v>60</v>
      </c>
      <c r="AG76" s="78">
        <f t="shared" si="13"/>
        <v>0</v>
      </c>
      <c r="AH76" s="78">
        <f t="shared" si="13"/>
        <v>210</v>
      </c>
      <c r="AI76" s="78">
        <f t="shared" si="13"/>
        <v>30</v>
      </c>
      <c r="AJ76" s="78">
        <f t="shared" si="13"/>
        <v>30</v>
      </c>
      <c r="AK76" s="60">
        <f t="shared" si="13"/>
        <v>1980</v>
      </c>
      <c r="AL76" s="60">
        <f t="shared" si="13"/>
        <v>180</v>
      </c>
    </row>
    <row r="77" spans="1:38" ht="46.5" customHeight="1" x14ac:dyDescent="0.2">
      <c r="A77" s="120" t="s">
        <v>86</v>
      </c>
      <c r="B77" s="120"/>
      <c r="C77" s="60"/>
      <c r="D77" s="60"/>
      <c r="E77" s="60"/>
      <c r="F77" s="60"/>
      <c r="G77" s="63">
        <f t="shared" ref="G77:AK77" si="14">G31+G64+G75</f>
        <v>90</v>
      </c>
      <c r="H77" s="63">
        <f t="shared" si="14"/>
        <v>30</v>
      </c>
      <c r="I77" s="63">
        <f t="shared" si="14"/>
        <v>180</v>
      </c>
      <c r="J77" s="63">
        <f t="shared" si="14"/>
        <v>0</v>
      </c>
      <c r="K77" s="63">
        <f t="shared" si="14"/>
        <v>30</v>
      </c>
      <c r="L77" s="78">
        <f t="shared" si="14"/>
        <v>60</v>
      </c>
      <c r="M77" s="78">
        <f t="shared" si="14"/>
        <v>90</v>
      </c>
      <c r="N77" s="78">
        <f t="shared" si="14"/>
        <v>210</v>
      </c>
      <c r="O77" s="78">
        <f t="shared" si="14"/>
        <v>0</v>
      </c>
      <c r="P77" s="78">
        <f t="shared" si="14"/>
        <v>30</v>
      </c>
      <c r="Q77" s="63">
        <f t="shared" si="14"/>
        <v>30</v>
      </c>
      <c r="R77" s="63">
        <f t="shared" si="14"/>
        <v>30</v>
      </c>
      <c r="S77" s="63">
        <f t="shared" si="14"/>
        <v>300</v>
      </c>
      <c r="T77" s="63">
        <f t="shared" si="14"/>
        <v>0</v>
      </c>
      <c r="U77" s="63">
        <f t="shared" si="14"/>
        <v>29</v>
      </c>
      <c r="V77" s="78">
        <f t="shared" si="14"/>
        <v>90</v>
      </c>
      <c r="W77" s="78">
        <f t="shared" si="14"/>
        <v>0</v>
      </c>
      <c r="X77" s="78">
        <f t="shared" si="14"/>
        <v>330</v>
      </c>
      <c r="Y77" s="78">
        <f t="shared" si="14"/>
        <v>0</v>
      </c>
      <c r="Z77" s="78">
        <f t="shared" si="14"/>
        <v>31</v>
      </c>
      <c r="AA77" s="63">
        <f t="shared" si="14"/>
        <v>165</v>
      </c>
      <c r="AB77" s="63">
        <f t="shared" si="14"/>
        <v>0</v>
      </c>
      <c r="AC77" s="63">
        <f t="shared" si="14"/>
        <v>170</v>
      </c>
      <c r="AD77" s="63">
        <f t="shared" si="14"/>
        <v>30</v>
      </c>
      <c r="AE77" s="63">
        <f t="shared" si="14"/>
        <v>30</v>
      </c>
      <c r="AF77" s="78">
        <f t="shared" si="14"/>
        <v>60</v>
      </c>
      <c r="AG77" s="78">
        <f t="shared" si="14"/>
        <v>30</v>
      </c>
      <c r="AH77" s="78">
        <f t="shared" si="14"/>
        <v>180</v>
      </c>
      <c r="AI77" s="78">
        <f t="shared" si="14"/>
        <v>30</v>
      </c>
      <c r="AJ77" s="78">
        <f t="shared" si="14"/>
        <v>30</v>
      </c>
      <c r="AK77" s="60">
        <f t="shared" si="14"/>
        <v>2105</v>
      </c>
      <c r="AL77" s="60">
        <f>SUM(K77,P77,U77,Z77,AE77,AJ77)</f>
        <v>180</v>
      </c>
    </row>
    <row r="78" spans="1:38" ht="46.5" customHeight="1" x14ac:dyDescent="0.2">
      <c r="A78" s="120" t="s">
        <v>87</v>
      </c>
      <c r="B78" s="120"/>
      <c r="C78" s="60"/>
      <c r="D78" s="60"/>
      <c r="E78" s="60"/>
      <c r="F78" s="60"/>
      <c r="G78" s="63">
        <f t="shared" ref="G78:AK78" si="15">G32+G42+G75</f>
        <v>90</v>
      </c>
      <c r="H78" s="63">
        <f t="shared" si="15"/>
        <v>30</v>
      </c>
      <c r="I78" s="63">
        <f t="shared" si="15"/>
        <v>270</v>
      </c>
      <c r="J78" s="63">
        <f t="shared" si="15"/>
        <v>0</v>
      </c>
      <c r="K78" s="63">
        <f t="shared" si="15"/>
        <v>30</v>
      </c>
      <c r="L78" s="78">
        <f t="shared" si="15"/>
        <v>60</v>
      </c>
      <c r="M78" s="78">
        <f t="shared" si="15"/>
        <v>90</v>
      </c>
      <c r="N78" s="78">
        <f t="shared" si="15"/>
        <v>270</v>
      </c>
      <c r="O78" s="78">
        <f t="shared" si="15"/>
        <v>0</v>
      </c>
      <c r="P78" s="78">
        <f t="shared" si="15"/>
        <v>30</v>
      </c>
      <c r="Q78" s="63">
        <f t="shared" si="15"/>
        <v>60</v>
      </c>
      <c r="R78" s="63">
        <f t="shared" si="15"/>
        <v>30</v>
      </c>
      <c r="S78" s="63">
        <f t="shared" si="15"/>
        <v>210</v>
      </c>
      <c r="T78" s="63">
        <f t="shared" si="15"/>
        <v>0</v>
      </c>
      <c r="U78" s="63">
        <f t="shared" si="15"/>
        <v>30</v>
      </c>
      <c r="V78" s="78">
        <f t="shared" si="15"/>
        <v>30</v>
      </c>
      <c r="W78" s="78">
        <f t="shared" si="15"/>
        <v>0</v>
      </c>
      <c r="X78" s="78">
        <f t="shared" si="15"/>
        <v>330</v>
      </c>
      <c r="Y78" s="78">
        <f t="shared" si="15"/>
        <v>0</v>
      </c>
      <c r="Z78" s="78">
        <f t="shared" si="15"/>
        <v>30</v>
      </c>
      <c r="AA78" s="63">
        <f t="shared" si="15"/>
        <v>60</v>
      </c>
      <c r="AB78" s="63">
        <f t="shared" si="15"/>
        <v>0</v>
      </c>
      <c r="AC78" s="63">
        <f t="shared" si="15"/>
        <v>270</v>
      </c>
      <c r="AD78" s="63">
        <f t="shared" si="15"/>
        <v>30</v>
      </c>
      <c r="AE78" s="63">
        <f t="shared" si="15"/>
        <v>30</v>
      </c>
      <c r="AF78" s="78">
        <f t="shared" si="15"/>
        <v>60</v>
      </c>
      <c r="AG78" s="78">
        <f t="shared" si="15"/>
        <v>0</v>
      </c>
      <c r="AH78" s="78">
        <f t="shared" si="15"/>
        <v>210</v>
      </c>
      <c r="AI78" s="78">
        <f t="shared" si="15"/>
        <v>30</v>
      </c>
      <c r="AJ78" s="78">
        <f t="shared" si="15"/>
        <v>30</v>
      </c>
      <c r="AK78" s="60">
        <f t="shared" si="15"/>
        <v>2130</v>
      </c>
      <c r="AL78" s="103">
        <f>SUM(K78,P78,U78,Z78,AE78,AJ78)</f>
        <v>180</v>
      </c>
    </row>
    <row r="79" spans="1:38" ht="46.5" customHeight="1" x14ac:dyDescent="0.2">
      <c r="A79" s="120" t="s">
        <v>88</v>
      </c>
      <c r="B79" s="120"/>
      <c r="C79" s="60"/>
      <c r="D79" s="60"/>
      <c r="E79" s="60"/>
      <c r="F79" s="60"/>
      <c r="G79" s="63">
        <f t="shared" ref="G79:AK79" si="16">G32+G64+G75</f>
        <v>90</v>
      </c>
      <c r="H79" s="63">
        <f t="shared" si="16"/>
        <v>30</v>
      </c>
      <c r="I79" s="63">
        <f t="shared" si="16"/>
        <v>270</v>
      </c>
      <c r="J79" s="63">
        <f t="shared" si="16"/>
        <v>0</v>
      </c>
      <c r="K79" s="63">
        <f t="shared" si="16"/>
        <v>30</v>
      </c>
      <c r="L79" s="78">
        <f t="shared" si="16"/>
        <v>60</v>
      </c>
      <c r="M79" s="78">
        <f t="shared" si="16"/>
        <v>90</v>
      </c>
      <c r="N79" s="78">
        <f t="shared" si="16"/>
        <v>270</v>
      </c>
      <c r="O79" s="78">
        <f t="shared" si="16"/>
        <v>0</v>
      </c>
      <c r="P79" s="78">
        <f t="shared" si="16"/>
        <v>30</v>
      </c>
      <c r="Q79" s="63">
        <f t="shared" si="16"/>
        <v>30</v>
      </c>
      <c r="R79" s="63">
        <f t="shared" si="16"/>
        <v>30</v>
      </c>
      <c r="S79" s="63">
        <f t="shared" si="16"/>
        <v>300</v>
      </c>
      <c r="T79" s="63">
        <f t="shared" si="16"/>
        <v>0</v>
      </c>
      <c r="U79" s="63">
        <f t="shared" si="16"/>
        <v>29</v>
      </c>
      <c r="V79" s="78">
        <f t="shared" si="16"/>
        <v>90</v>
      </c>
      <c r="W79" s="78">
        <f t="shared" si="16"/>
        <v>0</v>
      </c>
      <c r="X79" s="78">
        <f t="shared" si="16"/>
        <v>330</v>
      </c>
      <c r="Y79" s="78">
        <f t="shared" si="16"/>
        <v>0</v>
      </c>
      <c r="Z79" s="78">
        <f t="shared" si="16"/>
        <v>31</v>
      </c>
      <c r="AA79" s="63">
        <f t="shared" si="16"/>
        <v>165</v>
      </c>
      <c r="AB79" s="63">
        <f t="shared" si="16"/>
        <v>0</v>
      </c>
      <c r="AC79" s="63">
        <f t="shared" si="16"/>
        <v>170</v>
      </c>
      <c r="AD79" s="63">
        <f t="shared" si="16"/>
        <v>30</v>
      </c>
      <c r="AE79" s="63">
        <f t="shared" si="16"/>
        <v>30</v>
      </c>
      <c r="AF79" s="78">
        <f t="shared" si="16"/>
        <v>60</v>
      </c>
      <c r="AG79" s="78">
        <f t="shared" si="16"/>
        <v>30</v>
      </c>
      <c r="AH79" s="78">
        <f t="shared" si="16"/>
        <v>180</v>
      </c>
      <c r="AI79" s="78">
        <f t="shared" si="16"/>
        <v>30</v>
      </c>
      <c r="AJ79" s="78">
        <f t="shared" si="16"/>
        <v>30</v>
      </c>
      <c r="AK79" s="60">
        <f t="shared" si="16"/>
        <v>2255</v>
      </c>
      <c r="AL79" s="60">
        <f>SUM(K79,P79,U79,Z79,AE79,AJ79)</f>
        <v>180</v>
      </c>
    </row>
    <row r="80" spans="1:38" x14ac:dyDescent="0.2">
      <c r="A80" s="79"/>
      <c r="B80" s="80"/>
    </row>
    <row r="81" spans="1:38" ht="15" customHeight="1" x14ac:dyDescent="0.2">
      <c r="A81" s="79"/>
      <c r="B81" s="114" t="s">
        <v>89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</row>
    <row r="82" spans="1:38" ht="15" customHeight="1" x14ac:dyDescent="0.2">
      <c r="A82" s="79"/>
      <c r="B82" s="114" t="s">
        <v>90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</row>
    <row r="83" spans="1:38" ht="15" customHeight="1" x14ac:dyDescent="0.2">
      <c r="A83" s="79"/>
      <c r="B83" s="114" t="s">
        <v>91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</row>
    <row r="84" spans="1:38" ht="18" customHeight="1" x14ac:dyDescent="0.2">
      <c r="A84" s="79"/>
      <c r="B84" s="115" t="s">
        <v>92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</row>
    <row r="85" spans="1:38" ht="18" customHeight="1" x14ac:dyDescent="0.2">
      <c r="A85" s="79"/>
      <c r="B85" s="114" t="s">
        <v>93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</row>
    <row r="86" spans="1:38" ht="27.75" customHeight="1" x14ac:dyDescent="0.2">
      <c r="A86" s="79"/>
      <c r="B86" s="86" t="s">
        <v>102</v>
      </c>
      <c r="C86" s="3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116"/>
      <c r="AC86" s="116"/>
      <c r="AD86" s="116"/>
      <c r="AE86" s="116"/>
      <c r="AF86" s="116"/>
      <c r="AG86" s="116"/>
    </row>
    <row r="87" spans="1:38" ht="27.75" customHeight="1" x14ac:dyDescent="0.2">
      <c r="A87" s="79"/>
      <c r="B87" s="81"/>
      <c r="C87" s="3"/>
      <c r="D87" s="81"/>
    </row>
    <row r="88" spans="1:38" ht="39.75" customHeight="1" x14ac:dyDescent="0.2">
      <c r="A88" s="79"/>
      <c r="B88" s="81"/>
      <c r="C88" s="3"/>
      <c r="D88" s="81"/>
      <c r="Z88" s="80"/>
      <c r="AA88" s="80"/>
    </row>
    <row r="89" spans="1:38" ht="27.75" customHeight="1" x14ac:dyDescent="0.2">
      <c r="A89" s="79"/>
      <c r="B89" s="81"/>
      <c r="C89" s="3"/>
      <c r="D89" s="81"/>
      <c r="Z89" s="80"/>
      <c r="AA89" s="80"/>
    </row>
    <row r="90" spans="1:38" ht="27.75" customHeight="1" x14ac:dyDescent="0.2">
      <c r="A90" s="79"/>
      <c r="B90" s="80"/>
      <c r="C90" s="80"/>
      <c r="D90" s="80"/>
      <c r="Z90" s="80"/>
      <c r="AA90" s="80"/>
    </row>
    <row r="91" spans="1:38" ht="27.75" customHeight="1" x14ac:dyDescent="0.2">
      <c r="A91" s="79"/>
      <c r="B91" s="80"/>
      <c r="C91" s="80"/>
      <c r="D91" s="80"/>
      <c r="Z91" s="80"/>
      <c r="AA91" s="80"/>
    </row>
    <row r="92" spans="1:38" ht="27.75" customHeight="1" x14ac:dyDescent="0.2">
      <c r="A92" s="79"/>
      <c r="B92" s="80"/>
      <c r="C92" s="80"/>
      <c r="D92" s="80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6"/>
      <c r="W92" s="116"/>
      <c r="X92" s="119"/>
      <c r="Y92" s="119"/>
      <c r="AG92"/>
      <c r="AH92"/>
      <c r="AI92"/>
      <c r="AJ92"/>
      <c r="AK92"/>
      <c r="AL92"/>
    </row>
    <row r="93" spans="1:38" ht="39" customHeight="1" x14ac:dyDescent="0.2">
      <c r="A93" s="79"/>
      <c r="B93" s="80"/>
      <c r="C93" s="80"/>
      <c r="D93" s="80"/>
      <c r="E93" s="118"/>
      <c r="F93" s="118"/>
      <c r="G93" s="118"/>
      <c r="H93" s="118"/>
      <c r="I93" s="118"/>
      <c r="J93" s="118"/>
      <c r="K93" s="118"/>
      <c r="L93" s="118"/>
      <c r="M93" s="118"/>
      <c r="N93" s="83"/>
      <c r="O93" s="83"/>
      <c r="P93" s="118"/>
      <c r="Q93" s="118"/>
      <c r="R93" s="118"/>
      <c r="S93" s="118"/>
      <c r="T93" s="82"/>
      <c r="U93" s="82"/>
      <c r="V93" s="116"/>
      <c r="W93" s="116"/>
      <c r="X93" s="116"/>
      <c r="Y93" s="116"/>
      <c r="Z93" s="117"/>
      <c r="AA93" s="117"/>
      <c r="AG93"/>
      <c r="AH93"/>
      <c r="AI93"/>
      <c r="AJ93"/>
      <c r="AK93"/>
      <c r="AL93"/>
    </row>
  </sheetData>
  <sheetProtection selectLockedCells="1" selectUnlockedCells="1"/>
  <mergeCells count="61">
    <mergeCell ref="V8:Z8"/>
    <mergeCell ref="AA8:AE8"/>
    <mergeCell ref="A1:AL1"/>
    <mergeCell ref="A2:AL2"/>
    <mergeCell ref="B3:AL3"/>
    <mergeCell ref="B4:Y4"/>
    <mergeCell ref="AA4:AL4"/>
    <mergeCell ref="AF8:AJ8"/>
    <mergeCell ref="A10:AL10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A20:A21"/>
    <mergeCell ref="B20:B21"/>
    <mergeCell ref="AK20:AK21"/>
    <mergeCell ref="AL20:AL21"/>
    <mergeCell ref="A78:B78"/>
    <mergeCell ref="A50:AL50"/>
    <mergeCell ref="A44:AL44"/>
    <mergeCell ref="A79:B79"/>
    <mergeCell ref="B81:V81"/>
    <mergeCell ref="A31:B31"/>
    <mergeCell ref="A32:B32"/>
    <mergeCell ref="A33:AL33"/>
    <mergeCell ref="A42:B42"/>
    <mergeCell ref="A43:AL43"/>
    <mergeCell ref="A64:B64"/>
    <mergeCell ref="A65:AL65"/>
    <mergeCell ref="A72:B72"/>
    <mergeCell ref="A73:AL73"/>
    <mergeCell ref="A75:B75"/>
    <mergeCell ref="A76:B76"/>
    <mergeCell ref="A77:B77"/>
    <mergeCell ref="A60:AL60"/>
    <mergeCell ref="E92:I93"/>
    <mergeCell ref="J92:O92"/>
    <mergeCell ref="P92:U92"/>
    <mergeCell ref="V92:W92"/>
    <mergeCell ref="X92:Y92"/>
    <mergeCell ref="Z93:AA93"/>
    <mergeCell ref="J93:K93"/>
    <mergeCell ref="L93:M93"/>
    <mergeCell ref="P93:Q93"/>
    <mergeCell ref="R93:S93"/>
    <mergeCell ref="V93:Y93"/>
    <mergeCell ref="B82:AL82"/>
    <mergeCell ref="B83:AL83"/>
    <mergeCell ref="B84:AL84"/>
    <mergeCell ref="B85:AL85"/>
    <mergeCell ref="AB86:AG86"/>
  </mergeCells>
  <phoneticPr fontId="19" type="noConversion"/>
  <pageMargins left="0.7" right="0.7" top="0.75" bottom="0.75" header="0.51180555555555551" footer="0.51180555555555551"/>
  <pageSetup paperSize="9" scale="59" firstPageNumber="0" fitToHeight="0" orientation="landscape" r:id="rId1"/>
  <headerFooter alignWithMargins="0"/>
  <colBreaks count="1" manualBreakCount="1">
    <brk id="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"/>
  <sheetViews>
    <sheetView workbookViewId="0">
      <selection activeCell="J4" sqref="J4"/>
    </sheetView>
  </sheetViews>
  <sheetFormatPr baseColWidth="10" defaultColWidth="8.83203125" defaultRowHeight="15" x14ac:dyDescent="0.2"/>
  <cols>
    <col min="4" max="4" width="2" customWidth="1"/>
    <col min="5" max="5" width="0" hidden="1" customWidth="1"/>
  </cols>
  <sheetData>
    <row r="1" spans="1:21" ht="12.75" customHeight="1" x14ac:dyDescent="0.2">
      <c r="A1" s="121"/>
      <c r="B1" s="121"/>
      <c r="C1" s="121"/>
      <c r="D1" s="121"/>
      <c r="E1" s="121"/>
      <c r="F1" s="135" t="s">
        <v>94</v>
      </c>
      <c r="G1" s="135"/>
      <c r="H1" s="135"/>
      <c r="I1" s="135"/>
      <c r="J1" s="135"/>
      <c r="K1" s="135"/>
      <c r="L1" s="135"/>
      <c r="M1" s="135"/>
      <c r="N1" s="135" t="s">
        <v>95</v>
      </c>
      <c r="O1" s="135"/>
      <c r="P1" s="135"/>
      <c r="Q1" s="135"/>
      <c r="R1" s="135"/>
      <c r="S1" s="135"/>
      <c r="T1" s="135"/>
      <c r="U1" s="135"/>
    </row>
    <row r="2" spans="1:21" ht="12.75" customHeight="1" x14ac:dyDescent="0.2">
      <c r="A2" s="121"/>
      <c r="B2" s="121"/>
      <c r="C2" s="121"/>
      <c r="D2" s="121"/>
      <c r="E2" s="121"/>
      <c r="F2" s="135" t="s">
        <v>96</v>
      </c>
      <c r="G2" s="135"/>
      <c r="H2" s="135" t="s">
        <v>97</v>
      </c>
      <c r="I2" s="135"/>
      <c r="J2" s="135" t="s">
        <v>98</v>
      </c>
      <c r="K2" s="135"/>
      <c r="L2" s="135"/>
      <c r="M2" s="135"/>
      <c r="N2" s="135" t="s">
        <v>96</v>
      </c>
      <c r="O2" s="135"/>
      <c r="P2" s="135" t="s">
        <v>97</v>
      </c>
      <c r="Q2" s="135"/>
      <c r="R2" s="135" t="s">
        <v>98</v>
      </c>
      <c r="S2" s="135"/>
      <c r="T2" s="135"/>
      <c r="U2" s="135"/>
    </row>
    <row r="3" spans="1:21" ht="15" customHeight="1" x14ac:dyDescent="0.2">
      <c r="A3" s="155" t="s">
        <v>99</v>
      </c>
      <c r="B3" s="155"/>
      <c r="C3" s="155"/>
      <c r="D3" s="155"/>
      <c r="E3" s="155"/>
      <c r="F3" s="135"/>
      <c r="G3" s="135"/>
      <c r="H3" s="135"/>
      <c r="I3" s="135"/>
      <c r="J3" s="135"/>
      <c r="K3" s="135"/>
      <c r="L3" s="156" t="e">
        <f>F3/(F3+J4+F5)</f>
        <v>#REF!</v>
      </c>
      <c r="M3" s="156"/>
      <c r="N3" s="135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35"/>
      <c r="P3" s="135"/>
      <c r="Q3" s="135"/>
      <c r="R3" s="135"/>
      <c r="S3" s="135"/>
      <c r="T3" s="156" t="e">
        <f>N3/(N3+R4+N5)</f>
        <v>#REF!</v>
      </c>
      <c r="U3" s="156"/>
    </row>
    <row r="4" spans="1:21" ht="15" customHeight="1" x14ac:dyDescent="0.2">
      <c r="A4" s="155" t="s">
        <v>100</v>
      </c>
      <c r="B4" s="155"/>
      <c r="C4" s="155"/>
      <c r="D4" s="155"/>
      <c r="E4" s="155"/>
      <c r="F4" s="135" t="e">
        <f>'Program studiów - siatki'!#REF!+'Program studiów - siatki'!#REF!+'Program studiów - siatki'!#REF!+'Program studiów - siatki'!#REF!+'Program studiów - siatki'!#REF!+'Program studiów - siatki'!#REF!</f>
        <v>#REF!</v>
      </c>
      <c r="G4" s="135"/>
      <c r="H4" s="135" t="e">
        <f>'Program studiów - siatki'!#REF!+'Program studiów - siatki'!#REF!+'Program studiów - siatki'!#REF!+'Program studiów - siatki'!#REF!+'Program studiów - siatki'!#REF!+'Program studiów - siatki'!#REF!</f>
        <v>#REF!</v>
      </c>
      <c r="I4" s="135"/>
      <c r="J4" s="135" t="e">
        <f>F4-('Program studiów - siatki'!I11+'Program studiów - siatki'!N11+'Program studiów - siatki'!S11+'Program studiów - siatki'!X11+'Program studiów - siatki'!AC11+'Program studiów - siatki'!AH11)</f>
        <v>#REF!</v>
      </c>
      <c r="K4" s="135"/>
      <c r="L4" s="156" t="e">
        <f>(J4+F5)/(F3+J4+F5)</f>
        <v>#REF!</v>
      </c>
      <c r="M4" s="156"/>
      <c r="N4" s="135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35"/>
      <c r="P4" s="135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35"/>
      <c r="R4" s="135" t="e">
        <f>N4-('Program studiów - siatki'!I11+'Program studiów - siatki'!N11+'Program studiów - siatki'!S11+'Program studiów - siatki'!X11+'Program studiów - siatki'!AC11+'Program studiów - siatki'!AH11)</f>
        <v>#REF!</v>
      </c>
      <c r="S4" s="135"/>
      <c r="T4" s="156" t="e">
        <f>(R4+N5)/(N3+R4+N5)</f>
        <v>#REF!</v>
      </c>
      <c r="U4" s="156"/>
    </row>
    <row r="5" spans="1:21" ht="15" customHeight="1" x14ac:dyDescent="0.2">
      <c r="A5" s="155" t="s">
        <v>101</v>
      </c>
      <c r="B5" s="155"/>
      <c r="C5" s="155"/>
      <c r="D5" s="155"/>
      <c r="E5" s="155"/>
      <c r="F5" s="135" t="e">
        <f>'Program studiów - siatki'!#REF!+'Program studiów - siatki'!#REF!</f>
        <v>#REF!</v>
      </c>
      <c r="G5" s="135"/>
      <c r="H5" s="135"/>
      <c r="I5" s="135"/>
      <c r="J5" s="135"/>
      <c r="K5" s="135"/>
      <c r="L5" s="156"/>
      <c r="M5" s="156"/>
      <c r="N5" s="135" t="e">
        <f>'Program studiów - siatki'!#REF!+'Program studiów - siatki'!#REF!</f>
        <v>#REF!</v>
      </c>
      <c r="O5" s="135"/>
      <c r="P5" s="135"/>
      <c r="Q5" s="135"/>
      <c r="R5" s="135"/>
      <c r="S5" s="135"/>
      <c r="T5" s="156"/>
      <c r="U5" s="156"/>
    </row>
  </sheetData>
  <sheetProtection selectLockedCells="1" selectUnlockedCells="1"/>
  <mergeCells count="28">
    <mergeCell ref="P2:Q2"/>
    <mergeCell ref="R2:S2"/>
    <mergeCell ref="F2:G2"/>
    <mergeCell ref="H2:I2"/>
    <mergeCell ref="J2:K2"/>
    <mergeCell ref="L2:M2"/>
    <mergeCell ref="N2:O2"/>
    <mergeCell ref="N4:O4"/>
    <mergeCell ref="T2:U2"/>
    <mergeCell ref="A3:E3"/>
    <mergeCell ref="F3:K3"/>
    <mergeCell ref="L3:M3"/>
    <mergeCell ref="N3:S3"/>
    <mergeCell ref="T3:U3"/>
    <mergeCell ref="A1:E2"/>
    <mergeCell ref="F1:M1"/>
    <mergeCell ref="P4:Q4"/>
    <mergeCell ref="R4:S4"/>
    <mergeCell ref="T4:U5"/>
    <mergeCell ref="A5:E5"/>
    <mergeCell ref="F5:K5"/>
    <mergeCell ref="N5:S5"/>
    <mergeCell ref="N1:U1"/>
    <mergeCell ref="A4:E4"/>
    <mergeCell ref="F4:G4"/>
    <mergeCell ref="H4:I4"/>
    <mergeCell ref="J4:K4"/>
    <mergeCell ref="L4:M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Program studiów - siatki</vt:lpstr>
      <vt:lpstr>Arkusz1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Microsoft Office User</cp:lastModifiedBy>
  <cp:lastPrinted>2019-10-08T13:33:09Z</cp:lastPrinted>
  <dcterms:created xsi:type="dcterms:W3CDTF">2018-03-03T21:17:41Z</dcterms:created>
  <dcterms:modified xsi:type="dcterms:W3CDTF">2021-01-28T19:37:21Z</dcterms:modified>
</cp:coreProperties>
</file>