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autoCompressPictures="0"/>
  <mc:AlternateContent xmlns:mc="http://schemas.openxmlformats.org/markup-compatibility/2006">
    <mc:Choice Requires="x15">
      <x15ac:absPath xmlns:x15ac="http://schemas.microsoft.com/office/spreadsheetml/2010/11/ac" url="D:\SIATKI 20-21\"/>
    </mc:Choice>
  </mc:AlternateContent>
  <xr:revisionPtr revIDLastSave="0" documentId="13_ncr:1_{9EF0462E-5A1C-4034-8A48-7687E3622335}" xr6:coauthVersionLast="45" xr6:coauthVersionMax="45" xr10:uidLastSave="{00000000-0000-0000-0000-000000000000}"/>
  <bookViews>
    <workbookView xWindow="-120" yWindow="-120" windowWidth="20730" windowHeight="11160" tabRatio="500" xr2:uid="{00000000-000D-0000-FFFF-FFFF00000000}"/>
  </bookViews>
  <sheets>
    <sheet name="Arkusz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F29" i="1" l="1"/>
  <c r="AL38" i="1"/>
  <c r="AE39" i="1"/>
  <c r="AL12" i="1"/>
  <c r="AL23" i="1"/>
  <c r="AK23" i="1"/>
  <c r="AK12" i="1"/>
  <c r="AL28" i="1"/>
  <c r="AL32" i="1"/>
  <c r="AL33" i="1"/>
  <c r="AL34" i="1"/>
  <c r="AL35" i="1"/>
  <c r="AL36" i="1"/>
  <c r="AL37" i="1"/>
  <c r="AK32" i="1"/>
  <c r="AK33" i="1"/>
  <c r="AK34" i="1"/>
  <c r="AK35" i="1"/>
  <c r="AK36" i="1"/>
  <c r="AK37" i="1"/>
  <c r="AK28" i="1"/>
  <c r="AK20" i="1"/>
  <c r="AK18" i="1"/>
  <c r="AK17" i="1"/>
  <c r="AK15" i="1"/>
  <c r="AK14" i="1"/>
  <c r="AK13" i="1"/>
  <c r="AK11" i="1"/>
  <c r="AL11" i="1"/>
  <c r="AL13" i="1"/>
  <c r="AL14" i="1"/>
  <c r="AL15" i="1"/>
  <c r="AL16" i="1"/>
  <c r="AL17" i="1"/>
  <c r="AL18" i="1"/>
  <c r="AL20" i="1"/>
  <c r="AL22" i="1"/>
  <c r="AL24" i="1"/>
  <c r="AL25" i="1"/>
  <c r="AL26" i="1"/>
  <c r="AL27" i="1"/>
  <c r="AL29" i="1"/>
  <c r="AK16" i="1"/>
  <c r="AK22" i="1"/>
  <c r="AK24" i="1"/>
  <c r="AK25" i="1"/>
  <c r="AK26" i="1"/>
  <c r="AK27" i="1"/>
  <c r="G29" i="1"/>
  <c r="H29" i="1"/>
  <c r="I29" i="1"/>
  <c r="J29" i="1"/>
  <c r="J39" i="1"/>
  <c r="J51" i="1"/>
  <c r="J52" i="1"/>
  <c r="K29" i="1"/>
  <c r="L29" i="1"/>
  <c r="M29" i="1"/>
  <c r="M48" i="1"/>
  <c r="M51" i="1"/>
  <c r="M53" i="1"/>
  <c r="N29" i="1"/>
  <c r="N39" i="1"/>
  <c r="N51" i="1"/>
  <c r="N52" i="1"/>
  <c r="O29" i="1"/>
  <c r="P29" i="1"/>
  <c r="P48" i="1"/>
  <c r="P51" i="1"/>
  <c r="P53" i="1"/>
  <c r="Q29" i="1"/>
  <c r="Q39" i="1"/>
  <c r="Q51" i="1"/>
  <c r="Q52" i="1"/>
  <c r="R29" i="1"/>
  <c r="S29" i="1"/>
  <c r="S48" i="1"/>
  <c r="S51" i="1"/>
  <c r="S53" i="1"/>
  <c r="T29" i="1"/>
  <c r="U29" i="1"/>
  <c r="U48" i="1"/>
  <c r="U51" i="1"/>
  <c r="U53" i="1"/>
  <c r="V29" i="1"/>
  <c r="W29" i="1"/>
  <c r="X29" i="1"/>
  <c r="X48" i="1"/>
  <c r="X51" i="1"/>
  <c r="X53" i="1"/>
  <c r="Y29" i="1"/>
  <c r="Z29" i="1"/>
  <c r="Z39" i="1"/>
  <c r="Z51" i="1"/>
  <c r="Z52" i="1"/>
  <c r="AA29" i="1"/>
  <c r="AA39" i="1"/>
  <c r="AA51" i="1"/>
  <c r="AA52" i="1"/>
  <c r="AB29" i="1"/>
  <c r="AC29" i="1"/>
  <c r="AD29" i="1"/>
  <c r="AE29" i="1"/>
  <c r="AE51" i="1"/>
  <c r="AE52" i="1"/>
  <c r="AF48" i="1"/>
  <c r="AF51" i="1"/>
  <c r="AF53" i="1"/>
  <c r="AG29" i="1"/>
  <c r="AH29" i="1"/>
  <c r="AI29" i="1"/>
  <c r="AI39" i="1"/>
  <c r="AI51" i="1"/>
  <c r="AI52" i="1"/>
  <c r="AJ29" i="1"/>
  <c r="AJ51" i="1"/>
  <c r="AK31" i="1"/>
  <c r="AL31" i="1"/>
  <c r="G39" i="1"/>
  <c r="H39" i="1"/>
  <c r="I39" i="1"/>
  <c r="I51" i="1"/>
  <c r="I52" i="1"/>
  <c r="L39" i="1"/>
  <c r="M39" i="1"/>
  <c r="O39" i="1"/>
  <c r="R39" i="1"/>
  <c r="S39" i="1"/>
  <c r="T39" i="1"/>
  <c r="V39" i="1"/>
  <c r="W39" i="1"/>
  <c r="X39" i="1"/>
  <c r="Y39" i="1"/>
  <c r="AB39" i="1"/>
  <c r="AC39" i="1"/>
  <c r="AD39" i="1"/>
  <c r="AF39" i="1"/>
  <c r="AG39" i="1"/>
  <c r="AH39" i="1"/>
  <c r="AK39" i="1"/>
  <c r="O51" i="1"/>
  <c r="O52" i="1"/>
  <c r="T51" i="1"/>
  <c r="T52" i="1"/>
  <c r="X52" i="1"/>
  <c r="AD51" i="1"/>
  <c r="AD52" i="1"/>
  <c r="K39" i="1"/>
  <c r="P39" i="1"/>
  <c r="U39" i="1"/>
  <c r="AJ39" i="1"/>
  <c r="AL39" i="1"/>
  <c r="L51" i="1"/>
  <c r="R51" i="1"/>
  <c r="R52" i="1"/>
  <c r="W51" i="1"/>
  <c r="AK41" i="1"/>
  <c r="AL41" i="1"/>
  <c r="AK42" i="1"/>
  <c r="AK43" i="1"/>
  <c r="AK44" i="1"/>
  <c r="AK45" i="1"/>
  <c r="AK46" i="1"/>
  <c r="AK48" i="1"/>
  <c r="AL42" i="1"/>
  <c r="AL43" i="1"/>
  <c r="AL44" i="1"/>
  <c r="AL45" i="1"/>
  <c r="AL46" i="1"/>
  <c r="G48" i="1"/>
  <c r="G51" i="1"/>
  <c r="G53" i="1"/>
  <c r="G52" i="1"/>
  <c r="H48" i="1"/>
  <c r="H51" i="1"/>
  <c r="H53" i="1"/>
  <c r="I48" i="1"/>
  <c r="J48" i="1"/>
  <c r="K48" i="1"/>
  <c r="K51" i="1"/>
  <c r="K53" i="1"/>
  <c r="L48" i="1"/>
  <c r="N48" i="1"/>
  <c r="N53" i="1"/>
  <c r="O48" i="1"/>
  <c r="Q48" i="1"/>
  <c r="R48" i="1"/>
  <c r="R53" i="1"/>
  <c r="T48" i="1"/>
  <c r="T53" i="1"/>
  <c r="V48" i="1"/>
  <c r="V51" i="1"/>
  <c r="V53" i="1"/>
  <c r="W48" i="1"/>
  <c r="W53" i="1"/>
  <c r="Y48" i="1"/>
  <c r="Z48" i="1"/>
  <c r="AA48" i="1"/>
  <c r="AA53" i="1"/>
  <c r="AB48" i="1"/>
  <c r="AC48" i="1"/>
  <c r="AC51" i="1"/>
  <c r="AC52" i="1"/>
  <c r="AD48" i="1"/>
  <c r="AG48" i="1"/>
  <c r="AH48" i="1"/>
  <c r="AH51" i="1"/>
  <c r="AH52" i="1"/>
  <c r="AI48" i="1"/>
  <c r="AK50" i="1"/>
  <c r="AK51" i="1"/>
  <c r="AL50" i="1"/>
  <c r="I53" i="1"/>
  <c r="S52" i="1"/>
  <c r="Y51" i="1"/>
  <c r="AB51" i="1"/>
  <c r="AB53" i="1"/>
  <c r="AG51" i="1"/>
  <c r="AL51" i="1"/>
  <c r="AG53" i="1"/>
  <c r="AG52" i="1"/>
  <c r="V52" i="1"/>
  <c r="Q53" i="1"/>
  <c r="P52" i="1"/>
  <c r="L52" i="1"/>
  <c r="Y53" i="1"/>
  <c r="W52" i="1"/>
  <c r="O53" i="1"/>
  <c r="K52" i="1"/>
  <c r="L53" i="1"/>
  <c r="H52" i="1"/>
  <c r="Y52" i="1"/>
  <c r="AF52" i="1"/>
  <c r="AD53" i="1"/>
  <c r="AJ52" i="1"/>
  <c r="AL53" i="1"/>
  <c r="AL52" i="1"/>
  <c r="AH53" i="1"/>
  <c r="AK29" i="1"/>
  <c r="AK53" i="1"/>
  <c r="AC53" i="1"/>
  <c r="AK52" i="1"/>
  <c r="AI53" i="1"/>
  <c r="M52" i="1"/>
  <c r="J53" i="1"/>
  <c r="Z53" i="1"/>
  <c r="U52" i="1"/>
  <c r="AB52" i="1"/>
</calcChain>
</file>

<file path=xl/sharedStrings.xml><?xml version="1.0" encoding="utf-8"?>
<sst xmlns="http://schemas.openxmlformats.org/spreadsheetml/2006/main" count="132" uniqueCount="102">
  <si>
    <t>PLAN STUDIÓW NIESTACJONARNYCH PIERWSZEGO STOPNIA</t>
  </si>
  <si>
    <t>WYDZIAŁ: FILOLOGICZNY</t>
  </si>
  <si>
    <t>KIERUNEK: IBERYSTYKA</t>
  </si>
  <si>
    <t>Rozkład godzin</t>
  </si>
  <si>
    <t>Lp.</t>
  </si>
  <si>
    <t>Przedmiot*</t>
  </si>
  <si>
    <t>kod</t>
  </si>
  <si>
    <t xml:space="preserve">forma zal. po semestrze </t>
  </si>
  <si>
    <t>I rok</t>
  </si>
  <si>
    <t>II rok</t>
  </si>
  <si>
    <t>III rok</t>
  </si>
  <si>
    <t>Razem godz.</t>
  </si>
  <si>
    <t>Razem ECTS</t>
  </si>
  <si>
    <t>1 semestr</t>
  </si>
  <si>
    <t>2 semestr</t>
  </si>
  <si>
    <t>3 semestr</t>
  </si>
  <si>
    <t>4 semestr</t>
  </si>
  <si>
    <t>5 semestr</t>
  </si>
  <si>
    <t>6 semestr</t>
  </si>
  <si>
    <t>E</t>
  </si>
  <si>
    <t>ZO</t>
  </si>
  <si>
    <t>Z</t>
  </si>
  <si>
    <t>W</t>
  </si>
  <si>
    <t>K</t>
  </si>
  <si>
    <t>ĆW</t>
  </si>
  <si>
    <t>S</t>
  </si>
  <si>
    <t>ECTS</t>
  </si>
  <si>
    <t>A. GRUPA TREŚCI OGÓLNYCH I KIERUNKOWYCH</t>
  </si>
  <si>
    <t>1.</t>
  </si>
  <si>
    <t>Praktyczna nauka języka hiszpańskiego**</t>
  </si>
  <si>
    <t>2,4,6</t>
  </si>
  <si>
    <t>Dzieje i kultura Półwyspu Iberyjskiego</t>
  </si>
  <si>
    <t>Dzieje i kultura Ameryki Łacińskiej</t>
  </si>
  <si>
    <t>Wstęp do literatury iberyjskiej</t>
  </si>
  <si>
    <t>Literatura latynoamerykańska</t>
  </si>
  <si>
    <t>Współczesna literatura iberyjska</t>
  </si>
  <si>
    <t>Językoznawstwo stosowane</t>
  </si>
  <si>
    <t>Historia języków romańskich</t>
  </si>
  <si>
    <t>Seminarium licencjackie</t>
  </si>
  <si>
    <t>razem</t>
  </si>
  <si>
    <t>B1. SPECJALNOŚĆ TRANSLATORYCZNA</t>
  </si>
  <si>
    <t>Teoria przekładu</t>
  </si>
  <si>
    <t>Język hiszpański specjalistyczny: ekonomiczny, prawniczy</t>
  </si>
  <si>
    <t>Tłumaczenia pisemne</t>
  </si>
  <si>
    <t>Tłumaczenia ustne</t>
  </si>
  <si>
    <t>Tłumaczenia specjalistyczne</t>
  </si>
  <si>
    <t>Komputer w pracy tłumacza</t>
  </si>
  <si>
    <t>Fakultet przekładoznawczy</t>
  </si>
  <si>
    <t>B2. SPECJALNOŚĆ MIĘDZYKULTUROWA</t>
  </si>
  <si>
    <t>Literatura krajów postkolonialnych</t>
  </si>
  <si>
    <t>3,4,5</t>
  </si>
  <si>
    <t>Wstęp do kultury krajów postkolonialnych</t>
  </si>
  <si>
    <t>Etnolingwistyka</t>
  </si>
  <si>
    <t>Teorie postkolonialne</t>
  </si>
  <si>
    <t>Komunikacja międzykulturowa</t>
  </si>
  <si>
    <t>Interpretacja tekstów kultury</t>
  </si>
  <si>
    <t>C. FAKULTETY</t>
  </si>
  <si>
    <t>3,4,5,6</t>
  </si>
  <si>
    <t>SPECJALNOŚĆ TRANSLATORYCZNA</t>
  </si>
  <si>
    <t>SPECJALNOŚĆ MIĘDZYKULTUROWA</t>
  </si>
  <si>
    <t>* kursywą zaznaczono przedmioty do wyboru</t>
  </si>
  <si>
    <t>1,2,3,4,5,6</t>
  </si>
  <si>
    <t>Praktyczna nauka języka portugalskiego</t>
  </si>
  <si>
    <t>Literatura iberyjska od średniowiecza do baroku</t>
  </si>
  <si>
    <t>Literatura iberyjska od oświecenia do XX wieku</t>
  </si>
  <si>
    <t>** zajęcia z praktycznej nauki języka hiszpańskiego obejmują elementy fonetyki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</si>
  <si>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</si>
  <si>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</si>
  <si>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</si>
  <si>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</si>
  <si>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</si>
  <si>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</si>
  <si>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</si>
  <si>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</si>
  <si>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</si>
  <si>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</si>
  <si>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</si>
  <si>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</si>
  <si>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</si>
  <si>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</si>
  <si>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</si>
  <si>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</si>
  <si>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</si>
  <si>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</si>
  <si>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</si>
  <si>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</si>
  <si>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</si>
  <si>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</si>
  <si>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</si>
  <si>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</si>
  <si>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</si>
  <si>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</si>
  <si>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Wykład monograficzny</t>
  </si>
  <si>
    <t>Morfologia i składnia języka hiszpańskiego</t>
  </si>
  <si>
    <t xml:space="preserve">Myśl humanistyczna i społeczna w krajach romańskich </t>
  </si>
  <si>
    <t xml:space="preserve">Elementy językoznawstwa ogólnego </t>
  </si>
  <si>
    <t>31.</t>
  </si>
  <si>
    <t>32.</t>
  </si>
  <si>
    <t>Praktyka zawodowa 90 godz.</t>
  </si>
  <si>
    <t>Przedmiot fakultatywny</t>
  </si>
  <si>
    <t>OD R. AK. 2020/2021</t>
  </si>
  <si>
    <t>W trakcie I roku studenci zobowiązani są do zaliczenia szkolenia z zakresu BHP oraz ochrony własności intelektualnej, a także szkolenia bibliotecznego.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</si>
</sst>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Times New Roman"/>
      <family val="1"/>
    </font>
    <font>
      <sz val="11"/>
      <name val="Calibri"/>
      <family val="2"/>
    </font>
    <font>
      <i/>
      <sz val="11"/>
      <color indexed="8"/>
      <name val="Calibri"/>
      <family val="2"/>
    </font>
    <font>
      <i/>
      <sz val="11"/>
      <name val="Calibri"/>
      <family val="2"/>
    </font>
    <font>
      <sz val="12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51"/>
        <bgColor indexed="13"/>
      </patternFill>
    </fill>
    <fill>
      <patternFill patternType="solid">
        <fgColor indexed="40"/>
        <bgColor indexed="49"/>
      </patternFill>
    </fill>
    <fill>
      <patternFill patternType="solid">
        <fgColor indexed="13"/>
        <bgColor indexed="34"/>
      </patternFill>
    </fill>
    <fill>
      <patternFill patternType="solid">
        <fgColor indexed="52"/>
        <bgColor indexed="51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11"/>
        <bgColor indexed="49"/>
      </patternFill>
    </fill>
    <fill>
      <patternFill patternType="solid">
        <fgColor indexed="55"/>
        <bgColor indexed="23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2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3" fillId="0" borderId="0" xfId="1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center"/>
    </xf>
    <xf numFmtId="0" fontId="1" fillId="0" borderId="2" xfId="0" applyFont="1" applyBorder="1" applyAlignment="1">
      <alignment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right" vertical="center"/>
    </xf>
    <xf numFmtId="0" fontId="0" fillId="0" borderId="3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6" borderId="2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7" borderId="2" xfId="0" applyFont="1" applyFill="1" applyBorder="1" applyAlignment="1">
      <alignment horizontal="center" vertical="center" wrapText="1"/>
    </xf>
    <xf numFmtId="0" fontId="0" fillId="4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1" fillId="0" borderId="4" xfId="0" applyFont="1" applyBorder="1" applyAlignment="1">
      <alignment horizontal="right" vertical="center"/>
    </xf>
    <xf numFmtId="0" fontId="5" fillId="0" borderId="5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 wrapText="1"/>
    </xf>
    <xf numFmtId="0" fontId="1" fillId="0" borderId="2" xfId="2" applyFont="1" applyBorder="1" applyAlignment="1">
      <alignment horizontal="right" vertical="center"/>
    </xf>
    <xf numFmtId="0" fontId="5" fillId="0" borderId="2" xfId="2" applyFont="1" applyBorder="1" applyAlignment="1">
      <alignment vertical="center" wrapText="1"/>
    </xf>
    <xf numFmtId="0" fontId="1" fillId="0" borderId="2" xfId="2" applyFont="1" applyBorder="1" applyAlignment="1">
      <alignment horizontal="center" vertical="center" wrapText="1"/>
    </xf>
    <xf numFmtId="0" fontId="1" fillId="5" borderId="2" xfId="2" applyFont="1" applyFill="1" applyBorder="1" applyAlignment="1">
      <alignment horizontal="center" vertical="center" wrapText="1"/>
    </xf>
    <xf numFmtId="0" fontId="1" fillId="2" borderId="2" xfId="2" applyFont="1" applyFill="1" applyBorder="1" applyAlignment="1">
      <alignment horizontal="center" vertical="center" wrapText="1"/>
    </xf>
    <xf numFmtId="0" fontId="1" fillId="6" borderId="2" xfId="2" applyFont="1" applyFill="1" applyBorder="1" applyAlignment="1">
      <alignment horizontal="center" vertical="center" wrapText="1"/>
    </xf>
    <xf numFmtId="0" fontId="1" fillId="3" borderId="2" xfId="2" applyFont="1" applyFill="1" applyBorder="1" applyAlignment="1">
      <alignment horizontal="center" vertical="center" wrapText="1"/>
    </xf>
    <xf numFmtId="0" fontId="1" fillId="7" borderId="2" xfId="2" applyFont="1" applyFill="1" applyBorder="1" applyAlignment="1">
      <alignment horizontal="center" vertical="center" wrapText="1"/>
    </xf>
    <xf numFmtId="0" fontId="1" fillId="4" borderId="2" xfId="2" applyFont="1" applyFill="1" applyBorder="1" applyAlignment="1">
      <alignment horizontal="center" vertical="center" wrapText="1"/>
    </xf>
    <xf numFmtId="0" fontId="1" fillId="0" borderId="4" xfId="2" applyFont="1" applyFill="1" applyBorder="1" applyAlignment="1">
      <alignment horizontal="center" vertical="center"/>
    </xf>
    <xf numFmtId="0" fontId="6" fillId="0" borderId="3" xfId="2" applyFont="1" applyBorder="1" applyAlignment="1">
      <alignment horizontal="left" vertical="center" wrapText="1"/>
    </xf>
    <xf numFmtId="0" fontId="4" fillId="0" borderId="3" xfId="2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/>
    </xf>
    <xf numFmtId="0" fontId="4" fillId="5" borderId="2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4" fillId="6" borderId="2" xfId="2" applyFont="1" applyFill="1" applyBorder="1" applyAlignment="1">
      <alignment horizontal="center" vertical="center" wrapText="1"/>
    </xf>
    <xf numFmtId="0" fontId="4" fillId="3" borderId="2" xfId="2" applyFont="1" applyFill="1" applyBorder="1" applyAlignment="1">
      <alignment horizontal="center" vertical="center" wrapText="1"/>
    </xf>
    <xf numFmtId="0" fontId="4" fillId="7" borderId="2" xfId="2" applyFont="1" applyFill="1" applyBorder="1" applyAlignment="1">
      <alignment horizontal="center" vertical="center" wrapText="1"/>
    </xf>
    <xf numFmtId="0" fontId="4" fillId="4" borderId="2" xfId="2" applyFont="1" applyFill="1" applyBorder="1" applyAlignment="1">
      <alignment horizontal="center" vertical="center" wrapText="1"/>
    </xf>
    <xf numFmtId="0" fontId="2" fillId="0" borderId="2" xfId="2" applyFont="1" applyBorder="1" applyAlignment="1">
      <alignment horizontal="center" vertical="center" wrapText="1"/>
    </xf>
    <xf numFmtId="0" fontId="2" fillId="5" borderId="2" xfId="2" applyFont="1" applyFill="1" applyBorder="1" applyAlignment="1">
      <alignment horizontal="center" vertical="center" wrapText="1"/>
    </xf>
    <xf numFmtId="0" fontId="2" fillId="9" borderId="2" xfId="2" applyFont="1" applyFill="1" applyBorder="1" applyAlignment="1">
      <alignment horizontal="center" vertical="center" wrapText="1"/>
    </xf>
    <xf numFmtId="0" fontId="2" fillId="6" borderId="2" xfId="2" applyFont="1" applyFill="1" applyBorder="1" applyAlignment="1">
      <alignment horizontal="center" vertical="center" wrapText="1"/>
    </xf>
    <xf numFmtId="0" fontId="2" fillId="3" borderId="2" xfId="2" applyFont="1" applyFill="1" applyBorder="1" applyAlignment="1">
      <alignment horizontal="center" vertical="center" wrapText="1"/>
    </xf>
    <xf numFmtId="0" fontId="2" fillId="7" borderId="2" xfId="2" applyFont="1" applyFill="1" applyBorder="1" applyAlignment="1">
      <alignment horizontal="center" vertical="center" wrapText="1"/>
    </xf>
    <xf numFmtId="0" fontId="2" fillId="4" borderId="2" xfId="2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2" fillId="10" borderId="2" xfId="2" applyFont="1" applyFill="1" applyBorder="1" applyAlignment="1">
      <alignment horizontal="center" vertical="center" wrapText="1"/>
    </xf>
    <xf numFmtId="0" fontId="2" fillId="10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4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right" vertical="center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5" xfId="2" applyFont="1" applyBorder="1" applyAlignment="1">
      <alignment vertical="center" wrapText="1"/>
    </xf>
    <xf numFmtId="0" fontId="1" fillId="0" borderId="10" xfId="2" applyFont="1" applyFill="1" applyBorder="1" applyAlignment="1">
      <alignment horizontal="center" vertical="center"/>
    </xf>
    <xf numFmtId="0" fontId="1" fillId="0" borderId="6" xfId="2" applyFont="1" applyFill="1" applyBorder="1" applyAlignment="1">
      <alignment horizontal="center" vertical="center"/>
    </xf>
    <xf numFmtId="0" fontId="1" fillId="0" borderId="11" xfId="0" applyFont="1" applyBorder="1" applyAlignment="1">
      <alignment horizontal="right" vertical="center"/>
    </xf>
    <xf numFmtId="0" fontId="1" fillId="0" borderId="12" xfId="0" applyFont="1" applyFill="1" applyBorder="1" applyAlignment="1">
      <alignment horizontal="right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wrapText="1"/>
    </xf>
    <xf numFmtId="0" fontId="2" fillId="0" borderId="2" xfId="0" applyFont="1" applyBorder="1" applyAlignment="1">
      <alignment horizontal="center" vertical="center" wrapText="1"/>
    </xf>
    <xf numFmtId="0" fontId="2" fillId="11" borderId="4" xfId="2" applyFont="1" applyFill="1" applyBorder="1" applyAlignment="1">
      <alignment horizontal="center" vertical="center"/>
    </xf>
    <xf numFmtId="0" fontId="2" fillId="0" borderId="3" xfId="2" applyFont="1" applyBorder="1" applyAlignment="1">
      <alignment horizontal="center" vertical="center"/>
    </xf>
    <xf numFmtId="0" fontId="2" fillId="0" borderId="2" xfId="2" applyFont="1" applyBorder="1" applyAlignment="1">
      <alignment horizontal="center" vertical="center"/>
    </xf>
    <xf numFmtId="0" fontId="2" fillId="11" borderId="4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11" borderId="10" xfId="0" applyFont="1" applyFill="1" applyBorder="1" applyAlignment="1">
      <alignment horizontal="center" vertical="center"/>
    </xf>
    <xf numFmtId="0" fontId="2" fillId="0" borderId="2" xfId="2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center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11" borderId="9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/>
    </xf>
    <xf numFmtId="0" fontId="7" fillId="0" borderId="0" xfId="0" applyFont="1"/>
  </cellXfs>
  <cellStyles count="3">
    <cellStyle name="Normalny" xfId="0" builtinId="0"/>
    <cellStyle name="Normalny_Arkusz1" xfId="1" xr:uid="{00000000-0005-0000-0000-000001000000}"/>
    <cellStyle name="Normalny_Program studiów - siatki" xfId="2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58"/>
  <sheetViews>
    <sheetView tabSelected="1" topLeftCell="A25" zoomScale="80" zoomScaleNormal="80" workbookViewId="0">
      <selection activeCell="A13" sqref="A13:XFD13"/>
    </sheetView>
  </sheetViews>
  <sheetFormatPr defaultColWidth="11" defaultRowHeight="15.75" x14ac:dyDescent="0.25"/>
  <cols>
    <col min="1" max="1" width="4" customWidth="1"/>
    <col min="2" max="2" width="19.5" customWidth="1"/>
    <col min="3" max="4" width="8.375" customWidth="1"/>
    <col min="5" max="5" width="6.5" customWidth="1"/>
    <col min="6" max="6" width="4" customWidth="1"/>
    <col min="7" max="7" width="4.375" customWidth="1"/>
    <col min="8" max="8" width="3.5" customWidth="1"/>
    <col min="9" max="9" width="6.5" customWidth="1"/>
    <col min="10" max="10" width="2.5" customWidth="1"/>
    <col min="11" max="11" width="5.375" customWidth="1"/>
    <col min="12" max="12" width="4.375" customWidth="1"/>
    <col min="13" max="13" width="3.625" customWidth="1"/>
    <col min="14" max="14" width="6.5" customWidth="1"/>
    <col min="15" max="15" width="2.5" customWidth="1"/>
    <col min="16" max="16" width="5.375" customWidth="1"/>
    <col min="17" max="17" width="4.375" customWidth="1"/>
    <col min="18" max="18" width="2.5" customWidth="1"/>
    <col min="19" max="19" width="5" customWidth="1"/>
    <col min="20" max="20" width="2.5" customWidth="1"/>
    <col min="21" max="21" width="5.375" customWidth="1"/>
    <col min="22" max="22" width="3.5" customWidth="1"/>
    <col min="23" max="23" width="2.5" customWidth="1"/>
    <col min="24" max="24" width="5" customWidth="1"/>
    <col min="25" max="25" width="2.5" customWidth="1"/>
    <col min="26" max="26" width="5.375" customWidth="1"/>
    <col min="27" max="27" width="3.5" customWidth="1"/>
    <col min="28" max="28" width="2.5" customWidth="1"/>
    <col min="29" max="29" width="5" customWidth="1"/>
    <col min="30" max="30" width="3.5" customWidth="1"/>
    <col min="31" max="31" width="5.375" customWidth="1"/>
    <col min="32" max="32" width="5" customWidth="1"/>
    <col min="33" max="33" width="2.5" customWidth="1"/>
    <col min="34" max="34" width="5" customWidth="1"/>
    <col min="35" max="35" width="3.5" customWidth="1"/>
    <col min="36" max="36" width="5.375" customWidth="1"/>
    <col min="37" max="37" width="11.375" customWidth="1"/>
  </cols>
  <sheetData>
    <row r="1" spans="1:38" x14ac:dyDescent="0.25">
      <c r="A1" s="116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</row>
    <row r="2" spans="1:38" x14ac:dyDescent="0.25">
      <c r="A2" s="116" t="s">
        <v>100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</row>
    <row r="3" spans="1:38" ht="15.75" customHeight="1" x14ac:dyDescent="0.25">
      <c r="A3" s="1"/>
      <c r="B3" s="92" t="s">
        <v>1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</row>
    <row r="4" spans="1:38" ht="15.75" customHeight="1" x14ac:dyDescent="0.25">
      <c r="A4" s="1"/>
      <c r="B4" s="91" t="s">
        <v>2</v>
      </c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2"/>
      <c r="AA4" s="117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</row>
    <row r="5" spans="1:38" x14ac:dyDescent="0.25">
      <c r="A5" s="3"/>
      <c r="B5" s="4"/>
      <c r="C5" s="5"/>
      <c r="D5" s="2"/>
      <c r="E5" s="2"/>
      <c r="F5" s="5"/>
      <c r="G5" s="5"/>
      <c r="H5" s="5"/>
      <c r="I5" s="5"/>
      <c r="J5" s="5"/>
      <c r="K5" s="6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</row>
    <row r="6" spans="1:38" ht="15.75" customHeight="1" x14ac:dyDescent="0.25">
      <c r="A6" s="107"/>
      <c r="B6" s="107"/>
      <c r="C6" s="107"/>
      <c r="D6" s="107"/>
      <c r="E6" s="107"/>
      <c r="F6" s="107"/>
      <c r="G6" s="108" t="s">
        <v>3</v>
      </c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</row>
    <row r="7" spans="1:38" ht="15.75" customHeight="1" x14ac:dyDescent="0.25">
      <c r="A7" s="109" t="s">
        <v>4</v>
      </c>
      <c r="B7" s="110" t="s">
        <v>5</v>
      </c>
      <c r="C7" s="110" t="s">
        <v>6</v>
      </c>
      <c r="D7" s="104" t="s">
        <v>7</v>
      </c>
      <c r="E7" s="104"/>
      <c r="F7" s="104"/>
      <c r="G7" s="111" t="s">
        <v>8</v>
      </c>
      <c r="H7" s="111"/>
      <c r="I7" s="111"/>
      <c r="J7" s="111"/>
      <c r="K7" s="111"/>
      <c r="L7" s="111"/>
      <c r="M7" s="111"/>
      <c r="N7" s="111"/>
      <c r="O7" s="111"/>
      <c r="P7" s="111"/>
      <c r="Q7" s="112" t="s">
        <v>9</v>
      </c>
      <c r="R7" s="112"/>
      <c r="S7" s="112"/>
      <c r="T7" s="112"/>
      <c r="U7" s="112"/>
      <c r="V7" s="112"/>
      <c r="W7" s="112"/>
      <c r="X7" s="112"/>
      <c r="Y7" s="112"/>
      <c r="Z7" s="112"/>
      <c r="AA7" s="105" t="s">
        <v>10</v>
      </c>
      <c r="AB7" s="105"/>
      <c r="AC7" s="105"/>
      <c r="AD7" s="105"/>
      <c r="AE7" s="105"/>
      <c r="AF7" s="105"/>
      <c r="AG7" s="105"/>
      <c r="AH7" s="105"/>
      <c r="AI7" s="105"/>
      <c r="AJ7" s="105"/>
      <c r="AK7" s="110" t="s">
        <v>11</v>
      </c>
      <c r="AL7" s="110" t="s">
        <v>12</v>
      </c>
    </row>
    <row r="8" spans="1:38" ht="15.75" customHeight="1" x14ac:dyDescent="0.25">
      <c r="A8" s="109"/>
      <c r="B8" s="110"/>
      <c r="C8" s="110"/>
      <c r="D8" s="104"/>
      <c r="E8" s="104"/>
      <c r="F8" s="104"/>
      <c r="G8" s="113" t="s">
        <v>13</v>
      </c>
      <c r="H8" s="113"/>
      <c r="I8" s="113"/>
      <c r="J8" s="113"/>
      <c r="K8" s="113"/>
      <c r="L8" s="111" t="s">
        <v>14</v>
      </c>
      <c r="M8" s="111"/>
      <c r="N8" s="111"/>
      <c r="O8" s="111"/>
      <c r="P8" s="111"/>
      <c r="Q8" s="114" t="s">
        <v>15</v>
      </c>
      <c r="R8" s="114"/>
      <c r="S8" s="114"/>
      <c r="T8" s="114"/>
      <c r="U8" s="114"/>
      <c r="V8" s="112" t="s">
        <v>16</v>
      </c>
      <c r="W8" s="112"/>
      <c r="X8" s="112"/>
      <c r="Y8" s="112"/>
      <c r="Z8" s="112"/>
      <c r="AA8" s="115" t="s">
        <v>17</v>
      </c>
      <c r="AB8" s="115"/>
      <c r="AC8" s="115"/>
      <c r="AD8" s="115"/>
      <c r="AE8" s="115"/>
      <c r="AF8" s="105" t="s">
        <v>18</v>
      </c>
      <c r="AG8" s="105"/>
      <c r="AH8" s="105"/>
      <c r="AI8" s="105"/>
      <c r="AJ8" s="105"/>
      <c r="AK8" s="110"/>
      <c r="AL8" s="110"/>
    </row>
    <row r="9" spans="1:38" x14ac:dyDescent="0.25">
      <c r="A9" s="109"/>
      <c r="B9" s="110"/>
      <c r="C9" s="110"/>
      <c r="D9" s="7" t="s">
        <v>19</v>
      </c>
      <c r="E9" s="7" t="s">
        <v>20</v>
      </c>
      <c r="F9" s="7" t="s">
        <v>21</v>
      </c>
      <c r="G9" s="15" t="s">
        <v>22</v>
      </c>
      <c r="H9" s="15" t="s">
        <v>23</v>
      </c>
      <c r="I9" s="15" t="s">
        <v>24</v>
      </c>
      <c r="J9" s="15" t="s">
        <v>25</v>
      </c>
      <c r="K9" s="15" t="s">
        <v>26</v>
      </c>
      <c r="L9" s="16" t="s">
        <v>22</v>
      </c>
      <c r="M9" s="16" t="s">
        <v>23</v>
      </c>
      <c r="N9" s="16" t="s">
        <v>24</v>
      </c>
      <c r="O9" s="16" t="s">
        <v>25</v>
      </c>
      <c r="P9" s="16" t="s">
        <v>26</v>
      </c>
      <c r="Q9" s="17" t="s">
        <v>22</v>
      </c>
      <c r="R9" s="17" t="s">
        <v>23</v>
      </c>
      <c r="S9" s="17" t="s">
        <v>24</v>
      </c>
      <c r="T9" s="17" t="s">
        <v>25</v>
      </c>
      <c r="U9" s="17" t="s">
        <v>26</v>
      </c>
      <c r="V9" s="18" t="s">
        <v>22</v>
      </c>
      <c r="W9" s="18" t="s">
        <v>23</v>
      </c>
      <c r="X9" s="18" t="s">
        <v>24</v>
      </c>
      <c r="Y9" s="18" t="s">
        <v>25</v>
      </c>
      <c r="Z9" s="18" t="s">
        <v>26</v>
      </c>
      <c r="AA9" s="19" t="s">
        <v>22</v>
      </c>
      <c r="AB9" s="19" t="s">
        <v>23</v>
      </c>
      <c r="AC9" s="19" t="s">
        <v>24</v>
      </c>
      <c r="AD9" s="19" t="s">
        <v>25</v>
      </c>
      <c r="AE9" s="19" t="s">
        <v>26</v>
      </c>
      <c r="AF9" s="20" t="s">
        <v>22</v>
      </c>
      <c r="AG9" s="20" t="s">
        <v>23</v>
      </c>
      <c r="AH9" s="20" t="s">
        <v>24</v>
      </c>
      <c r="AI9" s="20" t="s">
        <v>25</v>
      </c>
      <c r="AJ9" s="20" t="s">
        <v>26</v>
      </c>
      <c r="AK9" s="110"/>
      <c r="AL9" s="110"/>
    </row>
    <row r="10" spans="1:38" x14ac:dyDescent="0.25">
      <c r="A10" s="106" t="s">
        <v>27</v>
      </c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</row>
    <row r="11" spans="1:38" ht="43.5" customHeight="1" x14ac:dyDescent="0.25">
      <c r="A11" s="21" t="s">
        <v>28</v>
      </c>
      <c r="B11" s="22" t="s">
        <v>29</v>
      </c>
      <c r="C11" s="8"/>
      <c r="D11" s="8" t="s">
        <v>30</v>
      </c>
      <c r="E11" s="71" t="s">
        <v>61</v>
      </c>
      <c r="F11" s="8"/>
      <c r="G11" s="23"/>
      <c r="H11" s="23"/>
      <c r="I11" s="23">
        <v>120</v>
      </c>
      <c r="J11" s="23"/>
      <c r="K11" s="23">
        <v>13</v>
      </c>
      <c r="L11" s="24"/>
      <c r="M11" s="24"/>
      <c r="N11" s="24">
        <v>100</v>
      </c>
      <c r="O11" s="24"/>
      <c r="P11" s="24">
        <v>12</v>
      </c>
      <c r="Q11" s="25"/>
      <c r="R11" s="25"/>
      <c r="S11" s="25">
        <v>80</v>
      </c>
      <c r="T11" s="25"/>
      <c r="U11" s="25">
        <v>9</v>
      </c>
      <c r="V11" s="26"/>
      <c r="W11" s="26"/>
      <c r="X11" s="26">
        <v>100</v>
      </c>
      <c r="Y11" s="26"/>
      <c r="Z11" s="26">
        <v>12</v>
      </c>
      <c r="AA11" s="27"/>
      <c r="AB11" s="27"/>
      <c r="AC11" s="27">
        <v>60</v>
      </c>
      <c r="AD11" s="27"/>
      <c r="AE11" s="27">
        <v>9</v>
      </c>
      <c r="AF11" s="28"/>
      <c r="AG11" s="28"/>
      <c r="AH11" s="28">
        <v>60</v>
      </c>
      <c r="AI11" s="28"/>
      <c r="AJ11" s="28">
        <v>8</v>
      </c>
      <c r="AK11" s="8">
        <f t="shared" ref="AK11:AK17" si="0">G11+H11+I11+J11+L11+M11+O11+N11+Q11+R11+S11+T11+V11+W11+X11+Y11+AA11+AB11+AC11+AD11+AF11+AG11+AH11+AI11</f>
        <v>520</v>
      </c>
      <c r="AL11" s="8">
        <f>K11+P11+U11+Z11+AE11+AJ11</f>
        <v>63</v>
      </c>
    </row>
    <row r="12" spans="1:38" ht="43.5" customHeight="1" x14ac:dyDescent="0.25">
      <c r="A12" s="82" t="s">
        <v>66</v>
      </c>
      <c r="B12" s="83" t="s">
        <v>62</v>
      </c>
      <c r="C12" s="84"/>
      <c r="D12" s="84">
        <v>6</v>
      </c>
      <c r="E12" s="71">
        <v>5.6</v>
      </c>
      <c r="F12" s="84"/>
      <c r="G12" s="23"/>
      <c r="H12" s="23"/>
      <c r="I12" s="23"/>
      <c r="J12" s="23"/>
      <c r="K12" s="23"/>
      <c r="L12" s="24"/>
      <c r="M12" s="24"/>
      <c r="N12" s="24"/>
      <c r="O12" s="24"/>
      <c r="P12" s="24"/>
      <c r="Q12" s="25"/>
      <c r="R12" s="25"/>
      <c r="S12" s="25"/>
      <c r="T12" s="25"/>
      <c r="U12" s="25"/>
      <c r="V12" s="26"/>
      <c r="W12" s="26"/>
      <c r="X12" s="26"/>
      <c r="Y12" s="26"/>
      <c r="Z12" s="26"/>
      <c r="AA12" s="27"/>
      <c r="AB12" s="27"/>
      <c r="AC12" s="27">
        <v>40</v>
      </c>
      <c r="AD12" s="27"/>
      <c r="AE12" s="27">
        <v>5</v>
      </c>
      <c r="AF12" s="28"/>
      <c r="AG12" s="28"/>
      <c r="AH12" s="28">
        <v>40</v>
      </c>
      <c r="AI12" s="28"/>
      <c r="AJ12" s="28">
        <v>5</v>
      </c>
      <c r="AK12" s="84">
        <f>SUM(AC12,AH12)</f>
        <v>80</v>
      </c>
      <c r="AL12" s="84">
        <f>K12+P12+U12+Z12+AE12+AJ12</f>
        <v>10</v>
      </c>
    </row>
    <row r="13" spans="1:38" s="120" customFormat="1" ht="30" x14ac:dyDescent="0.25">
      <c r="A13" s="119" t="s">
        <v>67</v>
      </c>
      <c r="B13" s="38" t="s">
        <v>31</v>
      </c>
      <c r="C13" s="71"/>
      <c r="D13" s="71">
        <v>2</v>
      </c>
      <c r="E13" s="71">
        <v>1</v>
      </c>
      <c r="F13" s="71"/>
      <c r="G13" s="32"/>
      <c r="H13" s="32">
        <v>20</v>
      </c>
      <c r="I13" s="32"/>
      <c r="J13" s="32"/>
      <c r="K13" s="32">
        <v>3</v>
      </c>
      <c r="L13" s="33"/>
      <c r="M13" s="33">
        <v>20</v>
      </c>
      <c r="N13" s="33"/>
      <c r="O13" s="33"/>
      <c r="P13" s="33">
        <v>3</v>
      </c>
      <c r="Q13" s="72"/>
      <c r="R13" s="72"/>
      <c r="S13" s="72"/>
      <c r="T13" s="72"/>
      <c r="U13" s="72"/>
      <c r="V13" s="73"/>
      <c r="W13" s="73"/>
      <c r="X13" s="73"/>
      <c r="Y13" s="73"/>
      <c r="Z13" s="73"/>
      <c r="AA13" s="74"/>
      <c r="AB13" s="74"/>
      <c r="AC13" s="74"/>
      <c r="AD13" s="74"/>
      <c r="AE13" s="74"/>
      <c r="AF13" s="75"/>
      <c r="AG13" s="75"/>
      <c r="AH13" s="75"/>
      <c r="AI13" s="75"/>
      <c r="AJ13" s="75"/>
      <c r="AK13" s="71">
        <f t="shared" si="0"/>
        <v>40</v>
      </c>
      <c r="AL13" s="71">
        <f>SUM(K13,P13,U13,Z13,AE13,AJ13)</f>
        <v>6</v>
      </c>
    </row>
    <row r="14" spans="1:38" ht="30" x14ac:dyDescent="0.25">
      <c r="A14" s="21" t="s">
        <v>68</v>
      </c>
      <c r="B14" s="22" t="s">
        <v>32</v>
      </c>
      <c r="C14" s="8"/>
      <c r="D14" s="8"/>
      <c r="E14" s="8">
        <v>2</v>
      </c>
      <c r="F14" s="8"/>
      <c r="G14" s="23"/>
      <c r="H14" s="23"/>
      <c r="I14" s="23"/>
      <c r="J14" s="23"/>
      <c r="K14" s="23"/>
      <c r="L14" s="24"/>
      <c r="M14" s="24">
        <v>20</v>
      </c>
      <c r="N14" s="24"/>
      <c r="O14" s="24"/>
      <c r="P14" s="24">
        <v>3</v>
      </c>
      <c r="Q14" s="25"/>
      <c r="R14" s="25"/>
      <c r="S14" s="25"/>
      <c r="T14" s="25"/>
      <c r="U14" s="25"/>
      <c r="V14" s="26"/>
      <c r="W14" s="26"/>
      <c r="X14" s="26"/>
      <c r="Y14" s="26"/>
      <c r="Z14" s="26"/>
      <c r="AA14" s="27"/>
      <c r="AB14" s="27"/>
      <c r="AC14" s="27"/>
      <c r="AD14" s="27"/>
      <c r="AE14" s="27"/>
      <c r="AF14" s="28"/>
      <c r="AG14" s="28"/>
      <c r="AH14" s="28"/>
      <c r="AI14" s="28"/>
      <c r="AJ14" s="28"/>
      <c r="AK14" s="8">
        <f t="shared" si="0"/>
        <v>20</v>
      </c>
      <c r="AL14" s="8">
        <f>SUM(K14,P14,U14,Z14,AE14,AJ14)</f>
        <v>3</v>
      </c>
    </row>
    <row r="15" spans="1:38" ht="31.5" x14ac:dyDescent="0.25">
      <c r="A15" s="29" t="s">
        <v>69</v>
      </c>
      <c r="B15" s="30" t="s">
        <v>33</v>
      </c>
      <c r="C15" s="31"/>
      <c r="D15" s="8">
        <v>1</v>
      </c>
      <c r="E15" s="5"/>
      <c r="F15" s="8"/>
      <c r="G15" s="32">
        <v>20</v>
      </c>
      <c r="H15" s="32"/>
      <c r="I15" s="32"/>
      <c r="J15" s="32"/>
      <c r="K15" s="32">
        <v>4</v>
      </c>
      <c r="L15" s="33"/>
      <c r="M15" s="33"/>
      <c r="N15" s="33"/>
      <c r="O15" s="33"/>
      <c r="P15" s="33"/>
      <c r="Q15" s="34"/>
      <c r="R15" s="34"/>
      <c r="S15" s="34"/>
      <c r="T15" s="34"/>
      <c r="U15" s="34"/>
      <c r="V15" s="35"/>
      <c r="W15" s="35"/>
      <c r="X15" s="35"/>
      <c r="Y15" s="35"/>
      <c r="Z15" s="35"/>
      <c r="AA15" s="36"/>
      <c r="AB15" s="36"/>
      <c r="AC15" s="36"/>
      <c r="AD15" s="36"/>
      <c r="AE15" s="36"/>
      <c r="AF15" s="37"/>
      <c r="AG15" s="37"/>
      <c r="AH15" s="37"/>
      <c r="AI15" s="37"/>
      <c r="AJ15" s="37"/>
      <c r="AK15" s="8">
        <f t="shared" si="0"/>
        <v>20</v>
      </c>
      <c r="AL15" s="8">
        <f>SUM(K15,P15,U15,Z15,AE15,AJ15)</f>
        <v>4</v>
      </c>
    </row>
    <row r="16" spans="1:38" ht="30" x14ac:dyDescent="0.25">
      <c r="A16" s="21" t="s">
        <v>70</v>
      </c>
      <c r="B16" s="22" t="s">
        <v>34</v>
      </c>
      <c r="C16" s="8"/>
      <c r="D16" s="8">
        <v>1</v>
      </c>
      <c r="E16" s="8"/>
      <c r="F16" s="8"/>
      <c r="G16" s="23"/>
      <c r="H16" s="23"/>
      <c r="I16" s="23">
        <v>20</v>
      </c>
      <c r="J16" s="23"/>
      <c r="K16" s="23">
        <v>4</v>
      </c>
      <c r="L16" s="24"/>
      <c r="M16" s="24"/>
      <c r="N16" s="24"/>
      <c r="O16" s="24"/>
      <c r="P16" s="24"/>
      <c r="Q16" s="25"/>
      <c r="R16" s="25"/>
      <c r="S16" s="25"/>
      <c r="T16" s="25"/>
      <c r="U16" s="25"/>
      <c r="V16" s="26"/>
      <c r="W16" s="26"/>
      <c r="X16" s="26"/>
      <c r="Y16" s="26"/>
      <c r="Z16" s="26"/>
      <c r="AA16" s="27"/>
      <c r="AB16" s="27"/>
      <c r="AC16" s="27"/>
      <c r="AD16" s="27"/>
      <c r="AE16" s="27"/>
      <c r="AF16" s="28"/>
      <c r="AG16" s="28"/>
      <c r="AH16" s="28"/>
      <c r="AI16" s="28"/>
      <c r="AJ16" s="28"/>
      <c r="AK16" s="8">
        <f t="shared" si="0"/>
        <v>20</v>
      </c>
      <c r="AL16" s="8">
        <f>SUM(K16,P16,U16,Z16,AE16,AJ16)</f>
        <v>4</v>
      </c>
    </row>
    <row r="17" spans="1:38" ht="30" x14ac:dyDescent="0.25">
      <c r="A17" s="21" t="s">
        <v>71</v>
      </c>
      <c r="B17" s="22" t="s">
        <v>35</v>
      </c>
      <c r="C17" s="8"/>
      <c r="D17" s="8">
        <v>2</v>
      </c>
      <c r="E17" s="8"/>
      <c r="F17" s="8"/>
      <c r="G17" s="23"/>
      <c r="H17" s="23"/>
      <c r="I17" s="23"/>
      <c r="J17" s="23"/>
      <c r="K17" s="23"/>
      <c r="L17" s="24"/>
      <c r="M17" s="24"/>
      <c r="N17" s="24">
        <v>20</v>
      </c>
      <c r="O17" s="24"/>
      <c r="P17" s="24">
        <v>4</v>
      </c>
      <c r="Q17" s="25"/>
      <c r="R17" s="25"/>
      <c r="S17" s="25"/>
      <c r="T17" s="25"/>
      <c r="U17" s="25"/>
      <c r="V17" s="26"/>
      <c r="W17" s="26"/>
      <c r="X17" s="26"/>
      <c r="Y17" s="26"/>
      <c r="Z17" s="26"/>
      <c r="AA17" s="27"/>
      <c r="AB17" s="27"/>
      <c r="AC17" s="27"/>
      <c r="AD17" s="27"/>
      <c r="AE17" s="27"/>
      <c r="AF17" s="28"/>
      <c r="AG17" s="28"/>
      <c r="AH17" s="28"/>
      <c r="AI17" s="28"/>
      <c r="AJ17" s="28"/>
      <c r="AK17" s="8">
        <f t="shared" si="0"/>
        <v>20</v>
      </c>
      <c r="AL17" s="8">
        <f>SUM(K17,P17,U17,Z17,AE17,AJ17)</f>
        <v>4</v>
      </c>
    </row>
    <row r="18" spans="1:38" ht="27" customHeight="1" x14ac:dyDescent="0.25">
      <c r="A18" s="102" t="s">
        <v>72</v>
      </c>
      <c r="B18" s="103" t="s">
        <v>63</v>
      </c>
      <c r="C18" s="104"/>
      <c r="D18" s="8">
        <v>3</v>
      </c>
      <c r="E18" s="8"/>
      <c r="F18" s="8"/>
      <c r="G18" s="23"/>
      <c r="H18" s="23"/>
      <c r="I18" s="23"/>
      <c r="J18" s="23"/>
      <c r="K18" s="23"/>
      <c r="L18" s="24"/>
      <c r="M18" s="24"/>
      <c r="N18" s="24"/>
      <c r="O18" s="24"/>
      <c r="P18" s="24"/>
      <c r="Q18" s="25">
        <v>20</v>
      </c>
      <c r="R18" s="25"/>
      <c r="S18" s="25"/>
      <c r="T18" s="25"/>
      <c r="U18" s="25">
        <v>4</v>
      </c>
      <c r="V18" s="26"/>
      <c r="W18" s="26"/>
      <c r="X18" s="26"/>
      <c r="Y18" s="26"/>
      <c r="Z18" s="26"/>
      <c r="AA18" s="27"/>
      <c r="AB18" s="27"/>
      <c r="AC18" s="27"/>
      <c r="AD18" s="27"/>
      <c r="AE18" s="27"/>
      <c r="AF18" s="28"/>
      <c r="AG18" s="28"/>
      <c r="AH18" s="28"/>
      <c r="AI18" s="28"/>
      <c r="AJ18" s="28"/>
      <c r="AK18" s="104">
        <f>G18+G19+H18+H19+I18+I19+J18+J19+L18+L19+M18+M19+N18+N19+O18+O19+Q18+Q19+R18+R19+S18+S19+T18+T19+V18+V19+W18+W19+X18+X19+Y18+Y19+AA18+AA19+AB18+AB19+AC18+AC19+AD18+AD19+AF18+AF19+AG18+AG19+AH18+AH19+AI18+AI19+AJ18+AJ19</f>
        <v>30</v>
      </c>
      <c r="AL18" s="104">
        <f>U18+U19</f>
        <v>7</v>
      </c>
    </row>
    <row r="19" spans="1:38" ht="26.25" customHeight="1" x14ac:dyDescent="0.25">
      <c r="A19" s="102"/>
      <c r="B19" s="103"/>
      <c r="C19" s="104"/>
      <c r="D19" s="8"/>
      <c r="E19" s="8">
        <v>3</v>
      </c>
      <c r="F19" s="8"/>
      <c r="G19" s="23"/>
      <c r="H19" s="23"/>
      <c r="I19" s="23"/>
      <c r="J19" s="23"/>
      <c r="K19" s="23"/>
      <c r="L19" s="24"/>
      <c r="M19" s="24"/>
      <c r="N19" s="24"/>
      <c r="O19" s="24"/>
      <c r="P19" s="24"/>
      <c r="Q19" s="25"/>
      <c r="R19" s="25"/>
      <c r="S19" s="25">
        <v>10</v>
      </c>
      <c r="T19" s="25"/>
      <c r="U19" s="25">
        <v>3</v>
      </c>
      <c r="V19" s="26"/>
      <c r="W19" s="26"/>
      <c r="X19" s="26"/>
      <c r="Y19" s="26"/>
      <c r="Z19" s="26"/>
      <c r="AA19" s="27"/>
      <c r="AB19" s="27"/>
      <c r="AC19" s="27"/>
      <c r="AD19" s="27"/>
      <c r="AE19" s="27"/>
      <c r="AF19" s="28"/>
      <c r="AG19" s="28"/>
      <c r="AH19" s="28"/>
      <c r="AI19" s="28"/>
      <c r="AJ19" s="28"/>
      <c r="AK19" s="104"/>
      <c r="AL19" s="104"/>
    </row>
    <row r="20" spans="1:38" ht="23.25" customHeight="1" x14ac:dyDescent="0.25">
      <c r="A20" s="102" t="s">
        <v>73</v>
      </c>
      <c r="B20" s="103" t="s">
        <v>64</v>
      </c>
      <c r="C20" s="104"/>
      <c r="D20" s="8">
        <v>4</v>
      </c>
      <c r="E20" s="8"/>
      <c r="F20" s="8"/>
      <c r="G20" s="23"/>
      <c r="H20" s="23"/>
      <c r="I20" s="23"/>
      <c r="J20" s="23"/>
      <c r="K20" s="23"/>
      <c r="L20" s="24"/>
      <c r="M20" s="24"/>
      <c r="N20" s="24"/>
      <c r="O20" s="24"/>
      <c r="P20" s="24"/>
      <c r="Q20" s="25"/>
      <c r="R20" s="25"/>
      <c r="S20" s="25"/>
      <c r="T20" s="25"/>
      <c r="U20" s="25"/>
      <c r="V20" s="26">
        <v>20</v>
      </c>
      <c r="W20" s="26"/>
      <c r="X20" s="26"/>
      <c r="Y20" s="26"/>
      <c r="Z20" s="26">
        <v>4</v>
      </c>
      <c r="AA20" s="27"/>
      <c r="AB20" s="27"/>
      <c r="AC20" s="27"/>
      <c r="AD20" s="27"/>
      <c r="AE20" s="27"/>
      <c r="AF20" s="28"/>
      <c r="AG20" s="28"/>
      <c r="AH20" s="28"/>
      <c r="AI20" s="28"/>
      <c r="AJ20" s="28"/>
      <c r="AK20" s="104">
        <f>G20+G21+H20+H21+I20+I21+J20+J21+L20+L21+M20+M21+N20+N21+O20+O21+Q20+Q21+R20+R21+S20+S21+T20+T21+V20+V21+W20+W21+X20+X21+Y20+Y21+AA20+AA21+AB20+AB21+AC20+AC21+AD20+AD21+AF20+AF21+AG20+AG21+AH20+AH21+AI20+AI21+AJ20+AJ21</f>
        <v>30</v>
      </c>
      <c r="AL20" s="104">
        <f>Z20+Z21</f>
        <v>7</v>
      </c>
    </row>
    <row r="21" spans="1:38" ht="22.5" customHeight="1" x14ac:dyDescent="0.25">
      <c r="A21" s="102"/>
      <c r="B21" s="103"/>
      <c r="C21" s="104"/>
      <c r="D21" s="8"/>
      <c r="E21" s="8">
        <v>4</v>
      </c>
      <c r="F21" s="8"/>
      <c r="G21" s="23"/>
      <c r="H21" s="23"/>
      <c r="I21" s="23"/>
      <c r="J21" s="23"/>
      <c r="K21" s="23"/>
      <c r="L21" s="24"/>
      <c r="M21" s="24"/>
      <c r="N21" s="24"/>
      <c r="O21" s="24"/>
      <c r="P21" s="24"/>
      <c r="Q21" s="25"/>
      <c r="R21" s="25"/>
      <c r="S21" s="25"/>
      <c r="T21" s="25"/>
      <c r="U21" s="25"/>
      <c r="V21" s="26"/>
      <c r="W21" s="26"/>
      <c r="X21" s="26">
        <v>10</v>
      </c>
      <c r="Y21" s="26"/>
      <c r="Z21" s="26">
        <v>3</v>
      </c>
      <c r="AA21" s="27"/>
      <c r="AB21" s="27"/>
      <c r="AC21" s="27"/>
      <c r="AD21" s="27"/>
      <c r="AE21" s="27"/>
      <c r="AF21" s="28"/>
      <c r="AG21" s="28"/>
      <c r="AH21" s="28"/>
      <c r="AI21" s="28"/>
      <c r="AJ21" s="28"/>
      <c r="AK21" s="104"/>
      <c r="AL21" s="104"/>
    </row>
    <row r="22" spans="1:38" ht="45" x14ac:dyDescent="0.25">
      <c r="A22" s="21" t="s">
        <v>74</v>
      </c>
      <c r="B22" s="22" t="s">
        <v>95</v>
      </c>
      <c r="C22" s="8"/>
      <c r="D22" s="8">
        <v>2</v>
      </c>
      <c r="E22" s="8">
        <v>1</v>
      </c>
      <c r="F22" s="8"/>
      <c r="G22" s="23">
        <v>20</v>
      </c>
      <c r="H22" s="23"/>
      <c r="I22" s="23"/>
      <c r="J22" s="23"/>
      <c r="K22" s="23">
        <v>3</v>
      </c>
      <c r="L22" s="24">
        <v>20</v>
      </c>
      <c r="M22" s="24"/>
      <c r="N22" s="24"/>
      <c r="O22" s="24"/>
      <c r="P22" s="24">
        <v>4</v>
      </c>
      <c r="Q22" s="25"/>
      <c r="R22" s="25"/>
      <c r="S22" s="25"/>
      <c r="T22" s="25"/>
      <c r="U22" s="25"/>
      <c r="V22" s="26"/>
      <c r="W22" s="26"/>
      <c r="X22" s="26"/>
      <c r="Y22" s="26"/>
      <c r="Z22" s="26"/>
      <c r="AA22" s="27"/>
      <c r="AB22" s="27"/>
      <c r="AC22" s="27"/>
      <c r="AD22" s="27"/>
      <c r="AE22" s="27"/>
      <c r="AF22" s="28"/>
      <c r="AG22" s="28"/>
      <c r="AH22" s="28"/>
      <c r="AI22" s="28"/>
      <c r="AJ22" s="28"/>
      <c r="AK22" s="8">
        <f t="shared" ref="AK22:AK28" si="1">G22+H22+I22+J22+L22+M22+O22+N22+Q22+R22+S22+T22+V22+W22+X22+Y22+AA22+AB22+AC22+AD22+AF22+AG22+AH22+AI22</f>
        <v>40</v>
      </c>
      <c r="AL22" s="8">
        <f t="shared" ref="AL22:AL28" si="2">K22+P22+U22+Z22+AE22+AJ22</f>
        <v>7</v>
      </c>
    </row>
    <row r="23" spans="1:38" ht="30" x14ac:dyDescent="0.25">
      <c r="A23" s="21" t="s">
        <v>75</v>
      </c>
      <c r="B23" s="22" t="s">
        <v>93</v>
      </c>
      <c r="C23" s="8"/>
      <c r="D23" s="8">
        <v>2</v>
      </c>
      <c r="E23" s="8"/>
      <c r="F23" s="8"/>
      <c r="G23" s="23"/>
      <c r="H23" s="23"/>
      <c r="I23" s="23"/>
      <c r="J23" s="23"/>
      <c r="K23" s="23"/>
      <c r="L23" s="24"/>
      <c r="M23" s="24">
        <v>20</v>
      </c>
      <c r="N23" s="24"/>
      <c r="O23" s="24"/>
      <c r="P23" s="24">
        <v>4</v>
      </c>
      <c r="Q23" s="25"/>
      <c r="R23" s="25"/>
      <c r="S23" s="25"/>
      <c r="T23" s="25"/>
      <c r="U23" s="25"/>
      <c r="V23" s="26"/>
      <c r="W23" s="26"/>
      <c r="X23" s="26"/>
      <c r="Y23" s="26"/>
      <c r="Z23" s="26"/>
      <c r="AA23" s="27"/>
      <c r="AB23" s="27"/>
      <c r="AC23" s="27"/>
      <c r="AD23" s="27"/>
      <c r="AE23" s="27"/>
      <c r="AF23" s="28"/>
      <c r="AG23" s="28"/>
      <c r="AH23" s="28"/>
      <c r="AI23" s="28"/>
      <c r="AJ23" s="28"/>
      <c r="AK23" s="8">
        <f>SUM(M23)</f>
        <v>20</v>
      </c>
      <c r="AL23" s="84">
        <f t="shared" si="2"/>
        <v>4</v>
      </c>
    </row>
    <row r="24" spans="1:38" ht="30" x14ac:dyDescent="0.25">
      <c r="A24" s="21">
        <v>12</v>
      </c>
      <c r="B24" s="22" t="s">
        <v>36</v>
      </c>
      <c r="C24" s="8"/>
      <c r="D24" s="8">
        <v>3</v>
      </c>
      <c r="E24" s="8"/>
      <c r="F24" s="8"/>
      <c r="G24" s="23"/>
      <c r="H24" s="23"/>
      <c r="I24" s="23"/>
      <c r="J24" s="23"/>
      <c r="K24" s="23"/>
      <c r="L24" s="24"/>
      <c r="M24" s="24"/>
      <c r="N24" s="24"/>
      <c r="O24" s="24"/>
      <c r="P24" s="24"/>
      <c r="Q24" s="25">
        <v>20</v>
      </c>
      <c r="R24" s="25"/>
      <c r="S24" s="25"/>
      <c r="T24" s="25"/>
      <c r="U24" s="25">
        <v>3</v>
      </c>
      <c r="V24" s="26"/>
      <c r="W24" s="26"/>
      <c r="X24" s="26"/>
      <c r="Y24" s="26"/>
      <c r="Z24" s="26"/>
      <c r="AA24" s="27"/>
      <c r="AB24" s="27"/>
      <c r="AC24" s="27"/>
      <c r="AD24" s="27"/>
      <c r="AE24" s="27"/>
      <c r="AF24" s="28"/>
      <c r="AG24" s="28"/>
      <c r="AH24" s="28"/>
      <c r="AI24" s="28"/>
      <c r="AJ24" s="28"/>
      <c r="AK24" s="8">
        <f t="shared" si="1"/>
        <v>20</v>
      </c>
      <c r="AL24" s="8">
        <f t="shared" si="2"/>
        <v>3</v>
      </c>
    </row>
    <row r="25" spans="1:38" ht="30" x14ac:dyDescent="0.25">
      <c r="A25" s="21">
        <v>13</v>
      </c>
      <c r="B25" s="22" t="s">
        <v>37</v>
      </c>
      <c r="C25" s="8"/>
      <c r="D25" s="8">
        <v>5</v>
      </c>
      <c r="E25" s="8"/>
      <c r="F25" s="8"/>
      <c r="G25" s="23"/>
      <c r="H25" s="23"/>
      <c r="I25" s="23"/>
      <c r="J25" s="23"/>
      <c r="K25" s="23"/>
      <c r="L25" s="24"/>
      <c r="M25" s="24"/>
      <c r="N25" s="24"/>
      <c r="O25" s="24"/>
      <c r="P25" s="24"/>
      <c r="Q25" s="25"/>
      <c r="R25" s="25"/>
      <c r="S25" s="25"/>
      <c r="T25" s="25"/>
      <c r="U25" s="25"/>
      <c r="V25" s="26"/>
      <c r="W25" s="26"/>
      <c r="X25" s="26"/>
      <c r="Y25" s="26"/>
      <c r="Z25" s="26"/>
      <c r="AA25" s="27">
        <v>20</v>
      </c>
      <c r="AB25" s="27"/>
      <c r="AC25" s="27"/>
      <c r="AD25" s="27"/>
      <c r="AE25" s="27">
        <v>4</v>
      </c>
      <c r="AF25" s="28"/>
      <c r="AG25" s="28"/>
      <c r="AH25" s="28"/>
      <c r="AI25" s="28"/>
      <c r="AJ25" s="28"/>
      <c r="AK25" s="8">
        <f t="shared" si="1"/>
        <v>20</v>
      </c>
      <c r="AL25" s="8">
        <f t="shared" si="2"/>
        <v>4</v>
      </c>
    </row>
    <row r="26" spans="1:38" ht="45" x14ac:dyDescent="0.25">
      <c r="A26" s="21">
        <v>14</v>
      </c>
      <c r="B26" s="38" t="s">
        <v>94</v>
      </c>
      <c r="C26" s="8"/>
      <c r="D26" s="8">
        <v>1</v>
      </c>
      <c r="E26" s="8"/>
      <c r="F26" s="8"/>
      <c r="G26" s="23">
        <v>20</v>
      </c>
      <c r="H26" s="23"/>
      <c r="I26" s="23"/>
      <c r="J26" s="23"/>
      <c r="K26" s="23">
        <v>3</v>
      </c>
      <c r="L26" s="24"/>
      <c r="M26" s="24"/>
      <c r="N26" s="24"/>
      <c r="O26" s="24"/>
      <c r="P26" s="24"/>
      <c r="Q26" s="25"/>
      <c r="R26" s="25"/>
      <c r="S26" s="25"/>
      <c r="T26" s="25"/>
      <c r="U26" s="25"/>
      <c r="V26" s="26"/>
      <c r="W26" s="26"/>
      <c r="X26" s="26"/>
      <c r="Y26" s="26"/>
      <c r="Z26" s="26"/>
      <c r="AA26" s="27"/>
      <c r="AB26" s="27"/>
      <c r="AC26" s="27"/>
      <c r="AD26" s="27"/>
      <c r="AE26" s="27"/>
      <c r="AF26" s="28"/>
      <c r="AG26" s="28"/>
      <c r="AH26" s="28"/>
      <c r="AI26" s="28"/>
      <c r="AJ26" s="28"/>
      <c r="AK26" s="8">
        <f t="shared" si="1"/>
        <v>20</v>
      </c>
      <c r="AL26" s="8">
        <f t="shared" si="2"/>
        <v>3</v>
      </c>
    </row>
    <row r="27" spans="1:38" x14ac:dyDescent="0.25">
      <c r="A27" s="21" t="s">
        <v>76</v>
      </c>
      <c r="B27" s="39" t="s">
        <v>38</v>
      </c>
      <c r="C27" s="8"/>
      <c r="D27" s="8"/>
      <c r="E27" s="8"/>
      <c r="F27" s="8">
        <v>5.6</v>
      </c>
      <c r="G27" s="23"/>
      <c r="H27" s="23"/>
      <c r="I27" s="23"/>
      <c r="J27" s="23"/>
      <c r="K27" s="23"/>
      <c r="L27" s="24"/>
      <c r="M27" s="24"/>
      <c r="N27" s="24"/>
      <c r="O27" s="24"/>
      <c r="P27" s="24"/>
      <c r="Q27" s="25"/>
      <c r="R27" s="25"/>
      <c r="S27" s="25"/>
      <c r="T27" s="25"/>
      <c r="U27" s="25"/>
      <c r="V27" s="26"/>
      <c r="W27" s="26"/>
      <c r="X27" s="26"/>
      <c r="Y27" s="26"/>
      <c r="Z27" s="26"/>
      <c r="AA27" s="27"/>
      <c r="AB27" s="27"/>
      <c r="AC27" s="27"/>
      <c r="AD27" s="27">
        <v>20</v>
      </c>
      <c r="AE27" s="27">
        <v>3</v>
      </c>
      <c r="AF27" s="28"/>
      <c r="AG27" s="28"/>
      <c r="AH27" s="28"/>
      <c r="AI27" s="28">
        <v>20</v>
      </c>
      <c r="AJ27" s="28">
        <v>7</v>
      </c>
      <c r="AK27" s="8">
        <f t="shared" si="1"/>
        <v>40</v>
      </c>
      <c r="AL27" s="8">
        <f t="shared" si="2"/>
        <v>10</v>
      </c>
    </row>
    <row r="28" spans="1:38" x14ac:dyDescent="0.25">
      <c r="A28" s="40" t="s">
        <v>77</v>
      </c>
      <c r="B28" s="41" t="s">
        <v>92</v>
      </c>
      <c r="C28" s="8"/>
      <c r="D28" s="8"/>
      <c r="E28" s="8">
        <v>6</v>
      </c>
      <c r="F28" s="8"/>
      <c r="G28" s="23"/>
      <c r="H28" s="23"/>
      <c r="I28" s="23"/>
      <c r="J28" s="23"/>
      <c r="K28" s="23"/>
      <c r="L28" s="24"/>
      <c r="M28" s="24"/>
      <c r="N28" s="24"/>
      <c r="O28" s="24"/>
      <c r="P28" s="24"/>
      <c r="Q28" s="25"/>
      <c r="R28" s="25"/>
      <c r="S28" s="25"/>
      <c r="T28" s="25"/>
      <c r="U28" s="25"/>
      <c r="V28" s="26"/>
      <c r="W28" s="26"/>
      <c r="X28" s="26"/>
      <c r="Y28" s="26"/>
      <c r="Z28" s="26"/>
      <c r="AA28" s="27"/>
      <c r="AB28" s="27"/>
      <c r="AC28" s="27"/>
      <c r="AD28" s="27"/>
      <c r="AE28" s="27"/>
      <c r="AF28" s="28">
        <v>20</v>
      </c>
      <c r="AG28" s="28"/>
      <c r="AH28" s="28"/>
      <c r="AI28" s="28"/>
      <c r="AJ28" s="28">
        <v>2</v>
      </c>
      <c r="AK28" s="8">
        <f t="shared" si="1"/>
        <v>20</v>
      </c>
      <c r="AL28" s="8">
        <f t="shared" si="2"/>
        <v>2</v>
      </c>
    </row>
    <row r="29" spans="1:38" ht="15.75" customHeight="1" x14ac:dyDescent="0.25">
      <c r="A29" s="93" t="s">
        <v>39</v>
      </c>
      <c r="B29" s="93"/>
      <c r="C29" s="8"/>
      <c r="D29" s="8"/>
      <c r="E29" s="8"/>
      <c r="F29" s="8"/>
      <c r="G29" s="12">
        <f t="shared" ref="G29:AG29" si="3">SUM(G11:G27)</f>
        <v>60</v>
      </c>
      <c r="H29" s="12">
        <f t="shared" si="3"/>
        <v>20</v>
      </c>
      <c r="I29" s="12">
        <f t="shared" si="3"/>
        <v>140</v>
      </c>
      <c r="J29" s="12">
        <f t="shared" si="3"/>
        <v>0</v>
      </c>
      <c r="K29" s="12">
        <f t="shared" si="3"/>
        <v>30</v>
      </c>
      <c r="L29" s="9">
        <f t="shared" si="3"/>
        <v>20</v>
      </c>
      <c r="M29" s="9">
        <f t="shared" si="3"/>
        <v>60</v>
      </c>
      <c r="N29" s="9">
        <f t="shared" si="3"/>
        <v>120</v>
      </c>
      <c r="O29" s="9">
        <f t="shared" si="3"/>
        <v>0</v>
      </c>
      <c r="P29" s="9">
        <f t="shared" si="3"/>
        <v>30</v>
      </c>
      <c r="Q29" s="13">
        <f t="shared" si="3"/>
        <v>40</v>
      </c>
      <c r="R29" s="13">
        <f t="shared" si="3"/>
        <v>0</v>
      </c>
      <c r="S29" s="13">
        <f t="shared" si="3"/>
        <v>90</v>
      </c>
      <c r="T29" s="13">
        <f t="shared" si="3"/>
        <v>0</v>
      </c>
      <c r="U29" s="13">
        <f t="shared" si="3"/>
        <v>19</v>
      </c>
      <c r="V29" s="10">
        <f t="shared" si="3"/>
        <v>20</v>
      </c>
      <c r="W29" s="10">
        <f t="shared" si="3"/>
        <v>0</v>
      </c>
      <c r="X29" s="10">
        <f t="shared" si="3"/>
        <v>110</v>
      </c>
      <c r="Y29" s="10">
        <f t="shared" si="3"/>
        <v>0</v>
      </c>
      <c r="Z29" s="10">
        <f t="shared" si="3"/>
        <v>19</v>
      </c>
      <c r="AA29" s="14">
        <f t="shared" si="3"/>
        <v>20</v>
      </c>
      <c r="AB29" s="14">
        <f t="shared" si="3"/>
        <v>0</v>
      </c>
      <c r="AC29" s="14">
        <f t="shared" si="3"/>
        <v>100</v>
      </c>
      <c r="AD29" s="14">
        <f t="shared" si="3"/>
        <v>20</v>
      </c>
      <c r="AE29" s="14">
        <f t="shared" si="3"/>
        <v>21</v>
      </c>
      <c r="AF29" s="11">
        <f>SUM(AF11:AF28)</f>
        <v>20</v>
      </c>
      <c r="AG29" s="11">
        <f t="shared" si="3"/>
        <v>0</v>
      </c>
      <c r="AH29" s="11">
        <f>SUM(AH11:AH28)</f>
        <v>100</v>
      </c>
      <c r="AI29" s="11">
        <f>SUM(AI11:AI27)</f>
        <v>20</v>
      </c>
      <c r="AJ29" s="11">
        <f>SUM(AJ11:AJ28)</f>
        <v>22</v>
      </c>
      <c r="AK29" s="43">
        <f>SUM(AK11:AK28)</f>
        <v>960</v>
      </c>
      <c r="AL29" s="43">
        <f>SUM(AL11:AL28)</f>
        <v>141</v>
      </c>
    </row>
    <row r="30" spans="1:38" x14ac:dyDescent="0.25">
      <c r="A30" s="94" t="s">
        <v>40</v>
      </c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</row>
    <row r="31" spans="1:38" x14ac:dyDescent="0.25">
      <c r="A31" s="53" t="s">
        <v>78</v>
      </c>
      <c r="B31" s="45" t="s">
        <v>41</v>
      </c>
      <c r="C31" s="46"/>
      <c r="D31" s="46">
        <v>3</v>
      </c>
      <c r="E31" s="46"/>
      <c r="F31" s="46"/>
      <c r="G31" s="47"/>
      <c r="H31" s="47"/>
      <c r="I31" s="47"/>
      <c r="J31" s="47"/>
      <c r="K31" s="47"/>
      <c r="L31" s="48"/>
      <c r="M31" s="48"/>
      <c r="N31" s="48"/>
      <c r="O31" s="48"/>
      <c r="P31" s="48"/>
      <c r="Q31" s="49">
        <v>20</v>
      </c>
      <c r="R31" s="49"/>
      <c r="S31" s="49"/>
      <c r="T31" s="49"/>
      <c r="U31" s="49">
        <v>3</v>
      </c>
      <c r="V31" s="50"/>
      <c r="W31" s="50"/>
      <c r="X31" s="50"/>
      <c r="Y31" s="50"/>
      <c r="Z31" s="50"/>
      <c r="AA31" s="51"/>
      <c r="AB31" s="51"/>
      <c r="AC31" s="51"/>
      <c r="AD31" s="51"/>
      <c r="AE31" s="51"/>
      <c r="AF31" s="52"/>
      <c r="AG31" s="52"/>
      <c r="AH31" s="52"/>
      <c r="AI31" s="52"/>
      <c r="AJ31" s="52"/>
      <c r="AK31" s="46">
        <f>SUM(G31:J31,L31:O31,Q31:T31,V31:Y31,AA31:AD31,AF31:AI31)</f>
        <v>20</v>
      </c>
      <c r="AL31" s="46">
        <f>SUM(K31,P31,U31,Z31,AE31,AJ31)</f>
        <v>3</v>
      </c>
    </row>
    <row r="32" spans="1:38" ht="56.25" customHeight="1" x14ac:dyDescent="0.25">
      <c r="A32" s="44" t="s">
        <v>79</v>
      </c>
      <c r="B32" s="45" t="s">
        <v>42</v>
      </c>
      <c r="C32" s="46"/>
      <c r="D32" s="46">
        <v>6</v>
      </c>
      <c r="E32" s="46"/>
      <c r="F32" s="46"/>
      <c r="G32" s="47"/>
      <c r="H32" s="47"/>
      <c r="I32" s="47"/>
      <c r="J32" s="47"/>
      <c r="K32" s="47"/>
      <c r="L32" s="48"/>
      <c r="M32" s="48"/>
      <c r="N32" s="48"/>
      <c r="O32" s="48"/>
      <c r="P32" s="48"/>
      <c r="Q32" s="49"/>
      <c r="R32" s="49"/>
      <c r="S32" s="49"/>
      <c r="T32" s="49"/>
      <c r="U32" s="49"/>
      <c r="V32" s="50"/>
      <c r="W32" s="50"/>
      <c r="X32" s="50"/>
      <c r="Y32" s="50"/>
      <c r="Z32" s="50"/>
      <c r="AA32" s="51"/>
      <c r="AB32" s="51"/>
      <c r="AC32" s="51"/>
      <c r="AD32" s="51"/>
      <c r="AE32" s="51"/>
      <c r="AF32" s="52"/>
      <c r="AG32" s="52"/>
      <c r="AH32" s="52">
        <v>40</v>
      </c>
      <c r="AI32" s="52"/>
      <c r="AJ32" s="52">
        <v>3</v>
      </c>
      <c r="AK32" s="46">
        <f t="shared" ref="AK32:AK37" si="4">SUM(G32:J32,L32:O32,Q32:T32,V32:Y32,AA32:AD32,AF32:AI32)</f>
        <v>40</v>
      </c>
      <c r="AL32" s="46">
        <f t="shared" ref="AL32:AL37" si="5">SUM(K32,P32,U32,Z32,AE32,AJ32)</f>
        <v>3</v>
      </c>
    </row>
    <row r="33" spans="1:38" x14ac:dyDescent="0.25">
      <c r="A33" s="53" t="s">
        <v>80</v>
      </c>
      <c r="B33" s="54" t="s">
        <v>43</v>
      </c>
      <c r="C33" s="55"/>
      <c r="D33" s="56">
        <v>5</v>
      </c>
      <c r="E33" s="56" t="s">
        <v>50</v>
      </c>
      <c r="F33" s="56"/>
      <c r="G33" s="57"/>
      <c r="H33" s="57"/>
      <c r="I33" s="57"/>
      <c r="J33" s="57"/>
      <c r="K33" s="57"/>
      <c r="L33" s="58"/>
      <c r="M33" s="58"/>
      <c r="N33" s="58"/>
      <c r="O33" s="58"/>
      <c r="P33" s="58"/>
      <c r="Q33" s="59"/>
      <c r="R33" s="59"/>
      <c r="S33" s="59">
        <v>20</v>
      </c>
      <c r="T33" s="59"/>
      <c r="U33" s="59">
        <v>6</v>
      </c>
      <c r="V33" s="60"/>
      <c r="W33" s="60"/>
      <c r="X33" s="60">
        <v>20</v>
      </c>
      <c r="Y33" s="60"/>
      <c r="Z33" s="60">
        <v>5</v>
      </c>
      <c r="AA33" s="61"/>
      <c r="AB33" s="61"/>
      <c r="AC33" s="61">
        <v>20</v>
      </c>
      <c r="AD33" s="61"/>
      <c r="AE33" s="61">
        <v>3</v>
      </c>
      <c r="AF33" s="62"/>
      <c r="AG33" s="62"/>
      <c r="AH33" s="62"/>
      <c r="AI33" s="62"/>
      <c r="AJ33" s="62"/>
      <c r="AK33" s="46">
        <f t="shared" si="4"/>
        <v>60</v>
      </c>
      <c r="AL33" s="46">
        <f t="shared" si="5"/>
        <v>14</v>
      </c>
    </row>
    <row r="34" spans="1:38" x14ac:dyDescent="0.25">
      <c r="A34" s="53" t="s">
        <v>81</v>
      </c>
      <c r="B34" s="45" t="s">
        <v>44</v>
      </c>
      <c r="C34" s="46"/>
      <c r="D34" s="46">
        <v>6</v>
      </c>
      <c r="E34" s="56">
        <v>5.6</v>
      </c>
      <c r="F34" s="46"/>
      <c r="G34" s="47"/>
      <c r="H34" s="47"/>
      <c r="I34" s="47"/>
      <c r="J34" s="47"/>
      <c r="K34" s="47"/>
      <c r="L34" s="48"/>
      <c r="M34" s="48"/>
      <c r="N34" s="48"/>
      <c r="O34" s="48"/>
      <c r="P34" s="48"/>
      <c r="Q34" s="49"/>
      <c r="R34" s="49"/>
      <c r="S34" s="49"/>
      <c r="T34" s="49"/>
      <c r="U34" s="49"/>
      <c r="V34" s="50"/>
      <c r="W34" s="50"/>
      <c r="X34" s="50"/>
      <c r="Y34" s="50"/>
      <c r="Z34" s="50"/>
      <c r="AA34" s="51"/>
      <c r="AB34" s="51"/>
      <c r="AC34" s="51">
        <v>20</v>
      </c>
      <c r="AD34" s="51"/>
      <c r="AE34" s="51">
        <v>1</v>
      </c>
      <c r="AF34" s="52"/>
      <c r="AG34" s="52"/>
      <c r="AH34" s="52">
        <v>20</v>
      </c>
      <c r="AI34" s="52"/>
      <c r="AJ34" s="52">
        <v>1</v>
      </c>
      <c r="AK34" s="46">
        <f t="shared" si="4"/>
        <v>40</v>
      </c>
      <c r="AL34" s="46">
        <f t="shared" si="5"/>
        <v>2</v>
      </c>
    </row>
    <row r="35" spans="1:38" ht="30" x14ac:dyDescent="0.25">
      <c r="A35" s="44" t="s">
        <v>82</v>
      </c>
      <c r="B35" s="45" t="s">
        <v>45</v>
      </c>
      <c r="C35" s="46"/>
      <c r="D35" s="46"/>
      <c r="E35" s="46">
        <v>6</v>
      </c>
      <c r="F35" s="46"/>
      <c r="G35" s="47"/>
      <c r="H35" s="47"/>
      <c r="I35" s="47"/>
      <c r="J35" s="47"/>
      <c r="K35" s="47"/>
      <c r="L35" s="48"/>
      <c r="M35" s="48"/>
      <c r="N35" s="48"/>
      <c r="O35" s="48"/>
      <c r="P35" s="48"/>
      <c r="Q35" s="49"/>
      <c r="R35" s="49"/>
      <c r="S35" s="49"/>
      <c r="T35" s="49"/>
      <c r="U35" s="49"/>
      <c r="V35" s="50"/>
      <c r="W35" s="50"/>
      <c r="X35" s="50"/>
      <c r="Y35" s="50"/>
      <c r="Z35" s="50"/>
      <c r="AA35" s="51"/>
      <c r="AB35" s="51"/>
      <c r="AC35" s="51"/>
      <c r="AD35" s="51"/>
      <c r="AE35" s="51"/>
      <c r="AF35" s="52"/>
      <c r="AG35" s="52"/>
      <c r="AH35" s="52">
        <v>20</v>
      </c>
      <c r="AI35" s="52"/>
      <c r="AJ35" s="52">
        <v>2</v>
      </c>
      <c r="AK35" s="46">
        <f t="shared" si="4"/>
        <v>20</v>
      </c>
      <c r="AL35" s="46">
        <f t="shared" si="5"/>
        <v>2</v>
      </c>
    </row>
    <row r="36" spans="1:38" ht="30" x14ac:dyDescent="0.25">
      <c r="A36" s="87" t="s">
        <v>83</v>
      </c>
      <c r="B36" s="45" t="s">
        <v>46</v>
      </c>
      <c r="C36" s="46"/>
      <c r="D36" s="46"/>
      <c r="E36" s="46">
        <v>4</v>
      </c>
      <c r="F36" s="46"/>
      <c r="G36" s="47"/>
      <c r="H36" s="47"/>
      <c r="I36" s="47"/>
      <c r="J36" s="47"/>
      <c r="K36" s="47"/>
      <c r="L36" s="48"/>
      <c r="M36" s="48"/>
      <c r="N36" s="48"/>
      <c r="O36" s="48"/>
      <c r="P36" s="48"/>
      <c r="Q36" s="49"/>
      <c r="R36" s="49"/>
      <c r="S36" s="49"/>
      <c r="T36" s="49"/>
      <c r="U36" s="49"/>
      <c r="V36" s="50"/>
      <c r="W36" s="50"/>
      <c r="X36" s="50">
        <v>20</v>
      </c>
      <c r="Y36" s="50"/>
      <c r="Z36" s="50">
        <v>4</v>
      </c>
      <c r="AA36" s="51"/>
      <c r="AB36" s="51"/>
      <c r="AC36" s="51"/>
      <c r="AD36" s="51"/>
      <c r="AE36" s="51"/>
      <c r="AF36" s="52"/>
      <c r="AG36" s="52"/>
      <c r="AH36" s="52"/>
      <c r="AI36" s="52"/>
      <c r="AJ36" s="52"/>
      <c r="AK36" s="46">
        <f t="shared" si="4"/>
        <v>20</v>
      </c>
      <c r="AL36" s="46">
        <f t="shared" si="5"/>
        <v>4</v>
      </c>
    </row>
    <row r="37" spans="1:38" ht="30" x14ac:dyDescent="0.25">
      <c r="A37" s="88" t="s">
        <v>84</v>
      </c>
      <c r="B37" s="86" t="s">
        <v>47</v>
      </c>
      <c r="C37" s="46"/>
      <c r="D37" s="46"/>
      <c r="E37" s="46">
        <v>5</v>
      </c>
      <c r="F37" s="46"/>
      <c r="G37" s="47"/>
      <c r="H37" s="47"/>
      <c r="I37" s="47"/>
      <c r="J37" s="47"/>
      <c r="K37" s="47"/>
      <c r="L37" s="48"/>
      <c r="M37" s="48"/>
      <c r="N37" s="48"/>
      <c r="O37" s="48"/>
      <c r="P37" s="48"/>
      <c r="Q37" s="49"/>
      <c r="R37" s="49"/>
      <c r="S37" s="49"/>
      <c r="T37" s="49"/>
      <c r="U37" s="49"/>
      <c r="V37" s="50"/>
      <c r="W37" s="50"/>
      <c r="X37" s="50"/>
      <c r="Y37" s="50"/>
      <c r="Z37" s="50"/>
      <c r="AA37" s="51"/>
      <c r="AB37" s="51"/>
      <c r="AC37" s="51">
        <v>20</v>
      </c>
      <c r="AD37" s="51"/>
      <c r="AE37" s="51">
        <v>2</v>
      </c>
      <c r="AF37" s="52"/>
      <c r="AG37" s="52"/>
      <c r="AH37" s="52"/>
      <c r="AI37" s="52"/>
      <c r="AJ37" s="52"/>
      <c r="AK37" s="46">
        <f t="shared" si="4"/>
        <v>20</v>
      </c>
      <c r="AL37" s="46">
        <f t="shared" si="5"/>
        <v>2</v>
      </c>
    </row>
    <row r="38" spans="1:38" ht="30" x14ac:dyDescent="0.25">
      <c r="A38" s="88" t="s">
        <v>85</v>
      </c>
      <c r="B38" s="86" t="s">
        <v>98</v>
      </c>
      <c r="C38" s="46"/>
      <c r="D38" s="46"/>
      <c r="E38" s="46"/>
      <c r="F38" s="46">
        <v>5.6</v>
      </c>
      <c r="G38" s="47"/>
      <c r="H38" s="47"/>
      <c r="I38" s="47"/>
      <c r="J38" s="47"/>
      <c r="K38" s="47"/>
      <c r="L38" s="48"/>
      <c r="M38" s="48"/>
      <c r="N38" s="48"/>
      <c r="O38" s="48"/>
      <c r="P38" s="48"/>
      <c r="Q38" s="49"/>
      <c r="R38" s="49"/>
      <c r="S38" s="49"/>
      <c r="T38" s="49"/>
      <c r="U38" s="49"/>
      <c r="V38" s="50"/>
      <c r="W38" s="50"/>
      <c r="X38" s="50"/>
      <c r="Y38" s="50"/>
      <c r="Z38" s="50"/>
      <c r="AA38" s="51"/>
      <c r="AB38" s="51"/>
      <c r="AC38" s="51"/>
      <c r="AD38" s="51"/>
      <c r="AE38" s="51">
        <v>1</v>
      </c>
      <c r="AF38" s="52"/>
      <c r="AG38" s="52"/>
      <c r="AH38" s="52"/>
      <c r="AI38" s="52"/>
      <c r="AJ38" s="52">
        <v>1</v>
      </c>
      <c r="AK38" s="46">
        <v>0</v>
      </c>
      <c r="AL38" s="46">
        <f>SUM(K38,P38,U38,Z38,AE38,AJ38)</f>
        <v>2</v>
      </c>
    </row>
    <row r="39" spans="1:38" x14ac:dyDescent="0.25">
      <c r="A39" s="95" t="s">
        <v>39</v>
      </c>
      <c r="B39" s="96"/>
      <c r="C39" s="63"/>
      <c r="D39" s="46"/>
      <c r="E39" s="46"/>
      <c r="F39" s="46"/>
      <c r="G39" s="64">
        <f t="shared" ref="G39:AJ39" si="6">SUM(G31:G37)</f>
        <v>0</v>
      </c>
      <c r="H39" s="64">
        <f t="shared" si="6"/>
        <v>0</v>
      </c>
      <c r="I39" s="64">
        <f t="shared" si="6"/>
        <v>0</v>
      </c>
      <c r="J39" s="64">
        <f t="shared" si="6"/>
        <v>0</v>
      </c>
      <c r="K39" s="64">
        <f t="shared" si="6"/>
        <v>0</v>
      </c>
      <c r="L39" s="65">
        <f t="shared" si="6"/>
        <v>0</v>
      </c>
      <c r="M39" s="65">
        <f t="shared" si="6"/>
        <v>0</v>
      </c>
      <c r="N39" s="65">
        <f t="shared" si="6"/>
        <v>0</v>
      </c>
      <c r="O39" s="65">
        <f t="shared" si="6"/>
        <v>0</v>
      </c>
      <c r="P39" s="65">
        <f t="shared" si="6"/>
        <v>0</v>
      </c>
      <c r="Q39" s="66">
        <f t="shared" si="6"/>
        <v>20</v>
      </c>
      <c r="R39" s="66">
        <f t="shared" si="6"/>
        <v>0</v>
      </c>
      <c r="S39" s="66">
        <f t="shared" si="6"/>
        <v>20</v>
      </c>
      <c r="T39" s="66">
        <f t="shared" si="6"/>
        <v>0</v>
      </c>
      <c r="U39" s="66">
        <f t="shared" si="6"/>
        <v>9</v>
      </c>
      <c r="V39" s="67">
        <f t="shared" si="6"/>
        <v>0</v>
      </c>
      <c r="W39" s="67">
        <f t="shared" si="6"/>
        <v>0</v>
      </c>
      <c r="X39" s="67">
        <f t="shared" si="6"/>
        <v>40</v>
      </c>
      <c r="Y39" s="67">
        <f t="shared" si="6"/>
        <v>0</v>
      </c>
      <c r="Z39" s="67">
        <f t="shared" si="6"/>
        <v>9</v>
      </c>
      <c r="AA39" s="68">
        <f t="shared" si="6"/>
        <v>0</v>
      </c>
      <c r="AB39" s="68">
        <f t="shared" si="6"/>
        <v>0</v>
      </c>
      <c r="AC39" s="68">
        <f t="shared" si="6"/>
        <v>60</v>
      </c>
      <c r="AD39" s="68">
        <f t="shared" si="6"/>
        <v>0</v>
      </c>
      <c r="AE39" s="68">
        <f>SUM(AE31:AE38)</f>
        <v>7</v>
      </c>
      <c r="AF39" s="69">
        <f t="shared" si="6"/>
        <v>0</v>
      </c>
      <c r="AG39" s="69">
        <f t="shared" si="6"/>
        <v>0</v>
      </c>
      <c r="AH39" s="69">
        <f t="shared" si="6"/>
        <v>80</v>
      </c>
      <c r="AI39" s="69">
        <f t="shared" si="6"/>
        <v>0</v>
      </c>
      <c r="AJ39" s="69">
        <f t="shared" si="6"/>
        <v>6</v>
      </c>
      <c r="AK39" s="63">
        <f>SUM(G39:J39,L39:O39,Q39:T39,V39:Y39,AA39:AD39,AF39:AI39)</f>
        <v>220</v>
      </c>
      <c r="AL39" s="63">
        <f>SUM(K39,P39,U39,Z39,AE39,AJ39)</f>
        <v>31</v>
      </c>
    </row>
    <row r="40" spans="1:38" x14ac:dyDescent="0.25">
      <c r="A40" s="97" t="s">
        <v>48</v>
      </c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</row>
    <row r="41" spans="1:38" ht="30" x14ac:dyDescent="0.25">
      <c r="A41" s="21" t="s">
        <v>86</v>
      </c>
      <c r="B41" s="39" t="s">
        <v>49</v>
      </c>
      <c r="C41" s="8"/>
      <c r="D41" s="8">
        <v>5</v>
      </c>
      <c r="E41" s="8" t="s">
        <v>50</v>
      </c>
      <c r="F41" s="8"/>
      <c r="G41" s="23"/>
      <c r="H41" s="23"/>
      <c r="I41" s="23"/>
      <c r="J41" s="23"/>
      <c r="K41" s="23"/>
      <c r="L41" s="24"/>
      <c r="M41" s="24"/>
      <c r="N41" s="24"/>
      <c r="O41" s="24"/>
      <c r="P41" s="24"/>
      <c r="Q41" s="25"/>
      <c r="R41" s="25"/>
      <c r="S41" s="25">
        <v>20</v>
      </c>
      <c r="T41" s="25"/>
      <c r="U41" s="25">
        <v>3</v>
      </c>
      <c r="V41" s="26"/>
      <c r="W41" s="26"/>
      <c r="X41" s="26">
        <v>20</v>
      </c>
      <c r="Y41" s="26"/>
      <c r="Z41" s="26">
        <v>3</v>
      </c>
      <c r="AA41" s="27"/>
      <c r="AB41" s="27"/>
      <c r="AC41" s="27">
        <v>20</v>
      </c>
      <c r="AD41" s="27"/>
      <c r="AE41" s="27">
        <v>3</v>
      </c>
      <c r="AF41" s="28"/>
      <c r="AG41" s="28"/>
      <c r="AH41" s="28"/>
      <c r="AI41" s="28"/>
      <c r="AJ41" s="28"/>
      <c r="AK41" s="8">
        <f t="shared" ref="AK41:AK46" si="7">G41+H41+I41+J41+L41+M41+O41+N41+Q41+R41+S41+T41+V41+W41+X41+Y41+AA41+AB41+AC41+AD41+AF41+AG41+AH41+AI41</f>
        <v>60</v>
      </c>
      <c r="AL41" s="8">
        <f t="shared" ref="AL41:AL46" si="8">K41+P41+U41+Z41+AE41+AJ41</f>
        <v>9</v>
      </c>
    </row>
    <row r="42" spans="1:38" ht="45" x14ac:dyDescent="0.25">
      <c r="A42" s="21" t="s">
        <v>87</v>
      </c>
      <c r="B42" s="39" t="s">
        <v>51</v>
      </c>
      <c r="C42" s="8"/>
      <c r="D42" s="8"/>
      <c r="E42" s="8">
        <v>3</v>
      </c>
      <c r="F42" s="8"/>
      <c r="G42" s="23"/>
      <c r="H42" s="23"/>
      <c r="I42" s="23"/>
      <c r="J42" s="23"/>
      <c r="K42" s="23"/>
      <c r="L42" s="24"/>
      <c r="M42" s="24"/>
      <c r="N42" s="24"/>
      <c r="O42" s="24"/>
      <c r="P42" s="24"/>
      <c r="Q42" s="25">
        <v>20</v>
      </c>
      <c r="R42" s="25"/>
      <c r="S42" s="25"/>
      <c r="T42" s="25"/>
      <c r="U42" s="25">
        <v>2</v>
      </c>
      <c r="V42" s="26"/>
      <c r="W42" s="26"/>
      <c r="X42" s="26"/>
      <c r="Y42" s="26"/>
      <c r="Z42" s="26"/>
      <c r="AA42" s="27"/>
      <c r="AB42" s="27"/>
      <c r="AC42" s="27"/>
      <c r="AD42" s="27"/>
      <c r="AE42" s="27"/>
      <c r="AF42" s="28"/>
      <c r="AG42" s="28"/>
      <c r="AH42" s="28"/>
      <c r="AI42" s="28"/>
      <c r="AJ42" s="28"/>
      <c r="AK42" s="8">
        <f t="shared" si="7"/>
        <v>20</v>
      </c>
      <c r="AL42" s="8">
        <f t="shared" si="8"/>
        <v>2</v>
      </c>
    </row>
    <row r="43" spans="1:38" x14ac:dyDescent="0.25">
      <c r="A43" s="21" t="s">
        <v>88</v>
      </c>
      <c r="B43" s="39" t="s">
        <v>52</v>
      </c>
      <c r="C43" s="8"/>
      <c r="D43" s="8">
        <v>6</v>
      </c>
      <c r="E43" s="8">
        <v>5</v>
      </c>
      <c r="F43" s="8"/>
      <c r="G43" s="23"/>
      <c r="H43" s="23"/>
      <c r="I43" s="23"/>
      <c r="J43" s="23"/>
      <c r="K43" s="23"/>
      <c r="L43" s="24"/>
      <c r="M43" s="24"/>
      <c r="N43" s="24"/>
      <c r="O43" s="24"/>
      <c r="P43" s="24"/>
      <c r="Q43" s="25"/>
      <c r="R43" s="25"/>
      <c r="S43" s="25"/>
      <c r="T43" s="25"/>
      <c r="U43" s="25"/>
      <c r="V43" s="26"/>
      <c r="W43" s="26"/>
      <c r="X43" s="26"/>
      <c r="Y43" s="26"/>
      <c r="Z43" s="26"/>
      <c r="AA43" s="27">
        <v>20</v>
      </c>
      <c r="AB43" s="27"/>
      <c r="AC43" s="27"/>
      <c r="AD43" s="27"/>
      <c r="AE43" s="27">
        <v>3</v>
      </c>
      <c r="AF43" s="28"/>
      <c r="AG43" s="28"/>
      <c r="AH43" s="28">
        <v>20</v>
      </c>
      <c r="AI43" s="28"/>
      <c r="AJ43" s="28">
        <v>5</v>
      </c>
      <c r="AK43" s="8">
        <f t="shared" si="7"/>
        <v>40</v>
      </c>
      <c r="AL43" s="8">
        <f t="shared" si="8"/>
        <v>8</v>
      </c>
    </row>
    <row r="44" spans="1:38" x14ac:dyDescent="0.25">
      <c r="A44" s="21" t="s">
        <v>89</v>
      </c>
      <c r="B44" s="39" t="s">
        <v>53</v>
      </c>
      <c r="C44" s="8"/>
      <c r="D44" s="8">
        <v>3</v>
      </c>
      <c r="E44" s="8"/>
      <c r="F44" s="8"/>
      <c r="G44" s="23"/>
      <c r="H44" s="23"/>
      <c r="I44" s="23"/>
      <c r="J44" s="23"/>
      <c r="K44" s="23"/>
      <c r="L44" s="24"/>
      <c r="M44" s="24"/>
      <c r="N44" s="24"/>
      <c r="O44" s="24"/>
      <c r="P44" s="24"/>
      <c r="Q44" s="25">
        <v>20</v>
      </c>
      <c r="R44" s="25"/>
      <c r="S44" s="25"/>
      <c r="T44" s="25"/>
      <c r="U44" s="25">
        <v>2</v>
      </c>
      <c r="V44" s="26"/>
      <c r="W44" s="26"/>
      <c r="X44" s="26"/>
      <c r="Y44" s="26"/>
      <c r="Z44" s="26"/>
      <c r="AA44" s="27"/>
      <c r="AB44" s="27"/>
      <c r="AC44" s="27"/>
      <c r="AD44" s="27"/>
      <c r="AE44" s="27"/>
      <c r="AF44" s="28"/>
      <c r="AG44" s="28"/>
      <c r="AH44" s="28"/>
      <c r="AI44" s="28"/>
      <c r="AJ44" s="28"/>
      <c r="AK44" s="8">
        <f t="shared" si="7"/>
        <v>20</v>
      </c>
      <c r="AL44" s="8">
        <f t="shared" si="8"/>
        <v>2</v>
      </c>
    </row>
    <row r="45" spans="1:38" ht="30" x14ac:dyDescent="0.25">
      <c r="A45" s="89" t="s">
        <v>90</v>
      </c>
      <c r="B45" s="39" t="s">
        <v>54</v>
      </c>
      <c r="C45" s="8"/>
      <c r="D45" s="8">
        <v>4</v>
      </c>
      <c r="E45" s="71">
        <v>3.4</v>
      </c>
      <c r="F45" s="8"/>
      <c r="G45" s="23"/>
      <c r="H45" s="23"/>
      <c r="I45" s="23"/>
      <c r="J45" s="23"/>
      <c r="K45" s="23"/>
      <c r="L45" s="24"/>
      <c r="M45" s="24"/>
      <c r="N45" s="24"/>
      <c r="O45" s="24"/>
      <c r="P45" s="24"/>
      <c r="Q45" s="25"/>
      <c r="R45" s="25"/>
      <c r="S45" s="25">
        <v>20</v>
      </c>
      <c r="T45" s="25"/>
      <c r="U45" s="25">
        <v>2</v>
      </c>
      <c r="V45" s="26"/>
      <c r="W45" s="26"/>
      <c r="X45" s="26">
        <v>20</v>
      </c>
      <c r="Y45" s="26"/>
      <c r="Z45" s="26">
        <v>3</v>
      </c>
      <c r="AA45" s="27"/>
      <c r="AB45" s="27"/>
      <c r="AC45" s="27"/>
      <c r="AD45" s="27"/>
      <c r="AE45" s="27"/>
      <c r="AF45" s="28"/>
      <c r="AG45" s="28"/>
      <c r="AH45" s="28"/>
      <c r="AI45" s="28"/>
      <c r="AJ45" s="28"/>
      <c r="AK45" s="8">
        <f t="shared" si="7"/>
        <v>40</v>
      </c>
      <c r="AL45" s="8">
        <f t="shared" si="8"/>
        <v>5</v>
      </c>
    </row>
    <row r="46" spans="1:38" ht="30" x14ac:dyDescent="0.25">
      <c r="A46" s="90" t="s">
        <v>91</v>
      </c>
      <c r="B46" s="41" t="s">
        <v>55</v>
      </c>
      <c r="C46" s="8"/>
      <c r="D46" s="8">
        <v>4</v>
      </c>
      <c r="E46" s="8"/>
      <c r="F46" s="8"/>
      <c r="G46" s="23"/>
      <c r="H46" s="23"/>
      <c r="I46" s="23"/>
      <c r="J46" s="23"/>
      <c r="K46" s="23"/>
      <c r="L46" s="24"/>
      <c r="M46" s="24"/>
      <c r="N46" s="24"/>
      <c r="O46" s="24"/>
      <c r="P46" s="24"/>
      <c r="Q46" s="25"/>
      <c r="R46" s="25"/>
      <c r="S46" s="25"/>
      <c r="T46" s="25"/>
      <c r="U46" s="25"/>
      <c r="V46" s="26"/>
      <c r="W46" s="26"/>
      <c r="X46" s="26">
        <v>40</v>
      </c>
      <c r="Y46" s="26"/>
      <c r="Z46" s="26">
        <v>3</v>
      </c>
      <c r="AA46" s="27"/>
      <c r="AB46" s="27"/>
      <c r="AC46" s="27"/>
      <c r="AD46" s="27"/>
      <c r="AE46" s="27"/>
      <c r="AF46" s="28"/>
      <c r="AG46" s="28"/>
      <c r="AH46" s="28"/>
      <c r="AI46" s="28"/>
      <c r="AJ46" s="28"/>
      <c r="AK46" s="8">
        <f t="shared" si="7"/>
        <v>40</v>
      </c>
      <c r="AL46" s="8">
        <f t="shared" si="8"/>
        <v>3</v>
      </c>
    </row>
    <row r="47" spans="1:38" ht="30" x14ac:dyDescent="0.25">
      <c r="A47" s="90" t="s">
        <v>96</v>
      </c>
      <c r="B47" s="41" t="s">
        <v>98</v>
      </c>
      <c r="C47" s="85"/>
      <c r="D47" s="85"/>
      <c r="E47" s="85"/>
      <c r="F47" s="85">
        <v>5.6</v>
      </c>
      <c r="G47" s="23"/>
      <c r="H47" s="23"/>
      <c r="I47" s="23"/>
      <c r="J47" s="23"/>
      <c r="K47" s="23"/>
      <c r="L47" s="24"/>
      <c r="M47" s="24"/>
      <c r="N47" s="24"/>
      <c r="O47" s="24"/>
      <c r="P47" s="24"/>
      <c r="Q47" s="25"/>
      <c r="R47" s="25"/>
      <c r="S47" s="25"/>
      <c r="T47" s="25"/>
      <c r="U47" s="25"/>
      <c r="V47" s="26"/>
      <c r="W47" s="26"/>
      <c r="X47" s="26"/>
      <c r="Y47" s="26"/>
      <c r="Z47" s="26"/>
      <c r="AA47" s="27"/>
      <c r="AB47" s="27"/>
      <c r="AC47" s="27"/>
      <c r="AD47" s="27"/>
      <c r="AE47" s="27">
        <v>1</v>
      </c>
      <c r="AF47" s="28"/>
      <c r="AG47" s="28"/>
      <c r="AH47" s="28"/>
      <c r="AI47" s="28"/>
      <c r="AJ47" s="28">
        <v>1</v>
      </c>
      <c r="AK47" s="85">
        <v>0</v>
      </c>
      <c r="AL47" s="85">
        <v>2</v>
      </c>
    </row>
    <row r="48" spans="1:38" x14ac:dyDescent="0.25">
      <c r="A48" s="98" t="s">
        <v>39</v>
      </c>
      <c r="B48" s="99"/>
      <c r="C48" s="42"/>
      <c r="D48" s="8"/>
      <c r="E48" s="8"/>
      <c r="F48" s="8"/>
      <c r="G48" s="12">
        <f t="shared" ref="G48:AK48" si="9">SUM(G41:G46)</f>
        <v>0</v>
      </c>
      <c r="H48" s="12">
        <f t="shared" si="9"/>
        <v>0</v>
      </c>
      <c r="I48" s="12">
        <f t="shared" si="9"/>
        <v>0</v>
      </c>
      <c r="J48" s="12">
        <f t="shared" si="9"/>
        <v>0</v>
      </c>
      <c r="K48" s="12">
        <f t="shared" si="9"/>
        <v>0</v>
      </c>
      <c r="L48" s="9">
        <f t="shared" si="9"/>
        <v>0</v>
      </c>
      <c r="M48" s="9">
        <f t="shared" si="9"/>
        <v>0</v>
      </c>
      <c r="N48" s="9">
        <f t="shared" si="9"/>
        <v>0</v>
      </c>
      <c r="O48" s="9">
        <f t="shared" si="9"/>
        <v>0</v>
      </c>
      <c r="P48" s="9">
        <f t="shared" si="9"/>
        <v>0</v>
      </c>
      <c r="Q48" s="13">
        <f t="shared" si="9"/>
        <v>40</v>
      </c>
      <c r="R48" s="13">
        <f t="shared" si="9"/>
        <v>0</v>
      </c>
      <c r="S48" s="13">
        <f t="shared" si="9"/>
        <v>40</v>
      </c>
      <c r="T48" s="13">
        <f t="shared" si="9"/>
        <v>0</v>
      </c>
      <c r="U48" s="13">
        <f t="shared" si="9"/>
        <v>9</v>
      </c>
      <c r="V48" s="10">
        <f t="shared" si="9"/>
        <v>0</v>
      </c>
      <c r="W48" s="10">
        <f t="shared" si="9"/>
        <v>0</v>
      </c>
      <c r="X48" s="10">
        <f t="shared" si="9"/>
        <v>80</v>
      </c>
      <c r="Y48" s="10">
        <f t="shared" si="9"/>
        <v>0</v>
      </c>
      <c r="Z48" s="10">
        <f t="shared" si="9"/>
        <v>9</v>
      </c>
      <c r="AA48" s="14">
        <f t="shared" si="9"/>
        <v>20</v>
      </c>
      <c r="AB48" s="14">
        <f t="shared" si="9"/>
        <v>0</v>
      </c>
      <c r="AC48" s="14">
        <f t="shared" si="9"/>
        <v>20</v>
      </c>
      <c r="AD48" s="14">
        <f t="shared" si="9"/>
        <v>0</v>
      </c>
      <c r="AE48" s="14">
        <v>7</v>
      </c>
      <c r="AF48" s="11">
        <f t="shared" si="9"/>
        <v>0</v>
      </c>
      <c r="AG48" s="11">
        <f t="shared" si="9"/>
        <v>0</v>
      </c>
      <c r="AH48" s="11">
        <f t="shared" si="9"/>
        <v>20</v>
      </c>
      <c r="AI48" s="11">
        <f t="shared" si="9"/>
        <v>0</v>
      </c>
      <c r="AJ48" s="11">
        <v>6</v>
      </c>
      <c r="AK48" s="70">
        <f t="shared" si="9"/>
        <v>220</v>
      </c>
      <c r="AL48" s="70">
        <v>31</v>
      </c>
    </row>
    <row r="49" spans="1:38" x14ac:dyDescent="0.25">
      <c r="A49" s="100" t="s">
        <v>56</v>
      </c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</row>
    <row r="50" spans="1:38" ht="30" x14ac:dyDescent="0.25">
      <c r="A50" s="80" t="s">
        <v>97</v>
      </c>
      <c r="B50" s="81" t="s">
        <v>99</v>
      </c>
      <c r="C50" s="71"/>
      <c r="D50" s="71"/>
      <c r="E50" s="71" t="s">
        <v>57</v>
      </c>
      <c r="F50" s="71"/>
      <c r="G50" s="32"/>
      <c r="H50" s="32"/>
      <c r="I50" s="32"/>
      <c r="J50" s="32"/>
      <c r="K50" s="32"/>
      <c r="L50" s="33"/>
      <c r="M50" s="33"/>
      <c r="N50" s="33"/>
      <c r="O50" s="33"/>
      <c r="P50" s="33"/>
      <c r="Q50" s="72"/>
      <c r="R50" s="72"/>
      <c r="S50" s="72">
        <v>20</v>
      </c>
      <c r="T50" s="72"/>
      <c r="U50" s="72">
        <v>2</v>
      </c>
      <c r="V50" s="73"/>
      <c r="W50" s="73"/>
      <c r="X50" s="73">
        <v>20</v>
      </c>
      <c r="Y50" s="73"/>
      <c r="Z50" s="73">
        <v>2</v>
      </c>
      <c r="AA50" s="74"/>
      <c r="AB50" s="74"/>
      <c r="AC50" s="74">
        <v>20</v>
      </c>
      <c r="AD50" s="74"/>
      <c r="AE50" s="74">
        <v>2</v>
      </c>
      <c r="AF50" s="75">
        <v>20</v>
      </c>
      <c r="AG50" s="75"/>
      <c r="AH50" s="75"/>
      <c r="AI50" s="75"/>
      <c r="AJ50" s="75">
        <v>2</v>
      </c>
      <c r="AK50" s="71">
        <f>G50+H50+I50+J50+L50+M50+O50+N50+Q50+R50+S50+T50+V50+W50+X50+Y50+AA50+AB50+AC50+AD50+AF50+AG50+AH50+AI50</f>
        <v>80</v>
      </c>
      <c r="AL50" s="71">
        <f>K50+P50+U50+Z50+AE50+AJ50</f>
        <v>8</v>
      </c>
    </row>
    <row r="51" spans="1:38" x14ac:dyDescent="0.25">
      <c r="A51" s="98" t="s">
        <v>39</v>
      </c>
      <c r="B51" s="99"/>
      <c r="C51" s="42"/>
      <c r="D51" s="42"/>
      <c r="E51" s="42"/>
      <c r="F51" s="42"/>
      <c r="G51" s="12">
        <f t="shared" ref="G51:AL51" si="10">SUM(G50:G50)</f>
        <v>0</v>
      </c>
      <c r="H51" s="12">
        <f t="shared" si="10"/>
        <v>0</v>
      </c>
      <c r="I51" s="12">
        <f t="shared" si="10"/>
        <v>0</v>
      </c>
      <c r="J51" s="12">
        <f t="shared" si="10"/>
        <v>0</v>
      </c>
      <c r="K51" s="12">
        <f t="shared" si="10"/>
        <v>0</v>
      </c>
      <c r="L51" s="9">
        <f t="shared" si="10"/>
        <v>0</v>
      </c>
      <c r="M51" s="9">
        <f t="shared" si="10"/>
        <v>0</v>
      </c>
      <c r="N51" s="9">
        <f t="shared" si="10"/>
        <v>0</v>
      </c>
      <c r="O51" s="9">
        <f t="shared" si="10"/>
        <v>0</v>
      </c>
      <c r="P51" s="9">
        <f t="shared" si="10"/>
        <v>0</v>
      </c>
      <c r="Q51" s="13">
        <f t="shared" si="10"/>
        <v>0</v>
      </c>
      <c r="R51" s="13">
        <f t="shared" si="10"/>
        <v>0</v>
      </c>
      <c r="S51" s="13">
        <f t="shared" si="10"/>
        <v>20</v>
      </c>
      <c r="T51" s="13">
        <f t="shared" si="10"/>
        <v>0</v>
      </c>
      <c r="U51" s="13">
        <f t="shared" si="10"/>
        <v>2</v>
      </c>
      <c r="V51" s="10">
        <f t="shared" si="10"/>
        <v>0</v>
      </c>
      <c r="W51" s="10">
        <f t="shared" si="10"/>
        <v>0</v>
      </c>
      <c r="X51" s="10">
        <f t="shared" si="10"/>
        <v>20</v>
      </c>
      <c r="Y51" s="10">
        <f t="shared" si="10"/>
        <v>0</v>
      </c>
      <c r="Z51" s="10">
        <f t="shared" si="10"/>
        <v>2</v>
      </c>
      <c r="AA51" s="14">
        <f t="shared" si="10"/>
        <v>0</v>
      </c>
      <c r="AB51" s="14">
        <f t="shared" si="10"/>
        <v>0</v>
      </c>
      <c r="AC51" s="14">
        <f t="shared" si="10"/>
        <v>20</v>
      </c>
      <c r="AD51" s="14">
        <f t="shared" si="10"/>
        <v>0</v>
      </c>
      <c r="AE51" s="14">
        <f t="shared" si="10"/>
        <v>2</v>
      </c>
      <c r="AF51" s="11">
        <f t="shared" si="10"/>
        <v>20</v>
      </c>
      <c r="AG51" s="11">
        <f t="shared" si="10"/>
        <v>0</v>
      </c>
      <c r="AH51" s="11">
        <f t="shared" si="10"/>
        <v>0</v>
      </c>
      <c r="AI51" s="11">
        <f t="shared" si="10"/>
        <v>0</v>
      </c>
      <c r="AJ51" s="11">
        <f t="shared" si="10"/>
        <v>2</v>
      </c>
      <c r="AK51" s="42">
        <f t="shared" si="10"/>
        <v>80</v>
      </c>
      <c r="AL51" s="42">
        <f t="shared" si="10"/>
        <v>8</v>
      </c>
    </row>
    <row r="52" spans="1:38" ht="31.5" customHeight="1" x14ac:dyDescent="0.25">
      <c r="A52" s="101" t="s">
        <v>58</v>
      </c>
      <c r="B52" s="101"/>
      <c r="C52" s="63"/>
      <c r="D52" s="63"/>
      <c r="E52" s="63"/>
      <c r="F52" s="63"/>
      <c r="G52" s="66">
        <f t="shared" ref="G52:AL52" si="11">SUM(G29,G39,G51)</f>
        <v>60</v>
      </c>
      <c r="H52" s="66">
        <f t="shared" si="11"/>
        <v>20</v>
      </c>
      <c r="I52" s="66">
        <f t="shared" si="11"/>
        <v>140</v>
      </c>
      <c r="J52" s="66">
        <f t="shared" si="11"/>
        <v>0</v>
      </c>
      <c r="K52" s="66">
        <f t="shared" si="11"/>
        <v>30</v>
      </c>
      <c r="L52" s="76">
        <f t="shared" si="11"/>
        <v>20</v>
      </c>
      <c r="M52" s="76">
        <f t="shared" si="11"/>
        <v>60</v>
      </c>
      <c r="N52" s="76">
        <f t="shared" si="11"/>
        <v>120</v>
      </c>
      <c r="O52" s="76">
        <f t="shared" si="11"/>
        <v>0</v>
      </c>
      <c r="P52" s="76">
        <f t="shared" si="11"/>
        <v>30</v>
      </c>
      <c r="Q52" s="66">
        <f t="shared" si="11"/>
        <v>60</v>
      </c>
      <c r="R52" s="66">
        <f t="shared" si="11"/>
        <v>0</v>
      </c>
      <c r="S52" s="66">
        <f t="shared" si="11"/>
        <v>130</v>
      </c>
      <c r="T52" s="66">
        <f t="shared" si="11"/>
        <v>0</v>
      </c>
      <c r="U52" s="66">
        <f t="shared" si="11"/>
        <v>30</v>
      </c>
      <c r="V52" s="76">
        <f t="shared" si="11"/>
        <v>20</v>
      </c>
      <c r="W52" s="76">
        <f t="shared" si="11"/>
        <v>0</v>
      </c>
      <c r="X52" s="76">
        <f t="shared" si="11"/>
        <v>170</v>
      </c>
      <c r="Y52" s="76">
        <f t="shared" si="11"/>
        <v>0</v>
      </c>
      <c r="Z52" s="76">
        <f t="shared" si="11"/>
        <v>30</v>
      </c>
      <c r="AA52" s="66">
        <f t="shared" si="11"/>
        <v>20</v>
      </c>
      <c r="AB52" s="66">
        <f t="shared" si="11"/>
        <v>0</v>
      </c>
      <c r="AC52" s="66">
        <f t="shared" si="11"/>
        <v>180</v>
      </c>
      <c r="AD52" s="66">
        <f t="shared" si="11"/>
        <v>20</v>
      </c>
      <c r="AE52" s="66">
        <f t="shared" si="11"/>
        <v>30</v>
      </c>
      <c r="AF52" s="76">
        <f t="shared" si="11"/>
        <v>40</v>
      </c>
      <c r="AG52" s="76">
        <f t="shared" si="11"/>
        <v>0</v>
      </c>
      <c r="AH52" s="76">
        <f t="shared" si="11"/>
        <v>180</v>
      </c>
      <c r="AI52" s="76">
        <f t="shared" si="11"/>
        <v>20</v>
      </c>
      <c r="AJ52" s="76">
        <f t="shared" si="11"/>
        <v>30</v>
      </c>
      <c r="AK52" s="63">
        <f t="shared" si="11"/>
        <v>1260</v>
      </c>
      <c r="AL52" s="63">
        <f t="shared" si="11"/>
        <v>180</v>
      </c>
    </row>
    <row r="53" spans="1:38" ht="31.5" customHeight="1" x14ac:dyDescent="0.25">
      <c r="A53" s="93" t="s">
        <v>59</v>
      </c>
      <c r="B53" s="93"/>
      <c r="C53" s="42"/>
      <c r="D53" s="42"/>
      <c r="E53" s="42"/>
      <c r="F53" s="42"/>
      <c r="G53" s="13">
        <f t="shared" ref="G53:AL53" si="12">G29+G48+G51</f>
        <v>60</v>
      </c>
      <c r="H53" s="13">
        <f t="shared" si="12"/>
        <v>20</v>
      </c>
      <c r="I53" s="13">
        <f t="shared" si="12"/>
        <v>140</v>
      </c>
      <c r="J53" s="13">
        <f t="shared" si="12"/>
        <v>0</v>
      </c>
      <c r="K53" s="13">
        <f t="shared" si="12"/>
        <v>30</v>
      </c>
      <c r="L53" s="77">
        <f t="shared" si="12"/>
        <v>20</v>
      </c>
      <c r="M53" s="77">
        <f t="shared" si="12"/>
        <v>60</v>
      </c>
      <c r="N53" s="77">
        <f t="shared" si="12"/>
        <v>120</v>
      </c>
      <c r="O53" s="77">
        <f t="shared" si="12"/>
        <v>0</v>
      </c>
      <c r="P53" s="77">
        <f t="shared" si="12"/>
        <v>30</v>
      </c>
      <c r="Q53" s="13">
        <f t="shared" si="12"/>
        <v>80</v>
      </c>
      <c r="R53" s="13">
        <f t="shared" si="12"/>
        <v>0</v>
      </c>
      <c r="S53" s="13">
        <f t="shared" si="12"/>
        <v>150</v>
      </c>
      <c r="T53" s="13">
        <f t="shared" si="12"/>
        <v>0</v>
      </c>
      <c r="U53" s="13">
        <f t="shared" si="12"/>
        <v>30</v>
      </c>
      <c r="V53" s="77">
        <f t="shared" si="12"/>
        <v>20</v>
      </c>
      <c r="W53" s="77">
        <f t="shared" si="12"/>
        <v>0</v>
      </c>
      <c r="X53" s="77">
        <f t="shared" si="12"/>
        <v>210</v>
      </c>
      <c r="Y53" s="77">
        <f t="shared" si="12"/>
        <v>0</v>
      </c>
      <c r="Z53" s="77">
        <f t="shared" si="12"/>
        <v>30</v>
      </c>
      <c r="AA53" s="13">
        <f t="shared" si="12"/>
        <v>40</v>
      </c>
      <c r="AB53" s="13">
        <f t="shared" si="12"/>
        <v>0</v>
      </c>
      <c r="AC53" s="13">
        <f t="shared" si="12"/>
        <v>140</v>
      </c>
      <c r="AD53" s="13">
        <f t="shared" si="12"/>
        <v>20</v>
      </c>
      <c r="AE53" s="13">
        <v>30</v>
      </c>
      <c r="AF53" s="77">
        <f t="shared" si="12"/>
        <v>40</v>
      </c>
      <c r="AG53" s="77">
        <f t="shared" si="12"/>
        <v>0</v>
      </c>
      <c r="AH53" s="77">
        <f t="shared" si="12"/>
        <v>120</v>
      </c>
      <c r="AI53" s="77">
        <f t="shared" si="12"/>
        <v>20</v>
      </c>
      <c r="AJ53" s="77">
        <v>30</v>
      </c>
      <c r="AK53" s="70">
        <f t="shared" si="12"/>
        <v>1260</v>
      </c>
      <c r="AL53" s="70">
        <f t="shared" si="12"/>
        <v>180</v>
      </c>
    </row>
    <row r="54" spans="1:38" x14ac:dyDescent="0.25">
      <c r="A54" s="78"/>
      <c r="B54" s="79"/>
      <c r="C54" s="5"/>
      <c r="D54" s="2"/>
      <c r="E54" s="2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</row>
    <row r="55" spans="1:38" ht="30.75" customHeight="1" x14ac:dyDescent="0.25">
      <c r="A55" s="78"/>
      <c r="B55" s="91" t="s">
        <v>101</v>
      </c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</row>
    <row r="56" spans="1:38" ht="15.75" customHeight="1" x14ac:dyDescent="0.25">
      <c r="A56" s="78"/>
      <c r="B56" s="91" t="s">
        <v>60</v>
      </c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1"/>
      <c r="AK56" s="91"/>
      <c r="AL56" s="91"/>
    </row>
    <row r="57" spans="1:38" ht="15.75" customHeight="1" x14ac:dyDescent="0.25">
      <c r="A57" s="78"/>
      <c r="B57" s="91" t="s">
        <v>65</v>
      </c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  <c r="AH57" s="91"/>
      <c r="AI57" s="91"/>
      <c r="AJ57" s="91"/>
      <c r="AK57" s="91"/>
      <c r="AL57" s="91"/>
    </row>
    <row r="58" spans="1:38" ht="15.75" customHeight="1" x14ac:dyDescent="0.25">
      <c r="A58" s="78"/>
      <c r="B58" s="92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2"/>
      <c r="AB58" s="92"/>
      <c r="AC58" s="92"/>
      <c r="AD58" s="92"/>
      <c r="AE58" s="92"/>
      <c r="AF58" s="92"/>
      <c r="AG58" s="92"/>
      <c r="AH58" s="92"/>
      <c r="AI58" s="92"/>
      <c r="AJ58" s="92"/>
      <c r="AK58" s="92"/>
      <c r="AL58" s="92"/>
    </row>
  </sheetData>
  <sheetProtection selectLockedCells="1" selectUnlockedCells="1"/>
  <mergeCells count="46">
    <mergeCell ref="A1:AL1"/>
    <mergeCell ref="A2:AL2"/>
    <mergeCell ref="B3:AL3"/>
    <mergeCell ref="B4:Y4"/>
    <mergeCell ref="AA4:AL4"/>
    <mergeCell ref="A6:F6"/>
    <mergeCell ref="G6:AL6"/>
    <mergeCell ref="A7:A9"/>
    <mergeCell ref="B7:B9"/>
    <mergeCell ref="C7:C9"/>
    <mergeCell ref="D7:F8"/>
    <mergeCell ref="G7:P7"/>
    <mergeCell ref="Q7:Z7"/>
    <mergeCell ref="AA7:AJ7"/>
    <mergeCell ref="AK7:AK9"/>
    <mergeCell ref="AL7:AL9"/>
    <mergeCell ref="G8:K8"/>
    <mergeCell ref="L8:P8"/>
    <mergeCell ref="Q8:U8"/>
    <mergeCell ref="V8:Z8"/>
    <mergeCell ref="AA8:AE8"/>
    <mergeCell ref="AF8:AJ8"/>
    <mergeCell ref="A10:AL10"/>
    <mergeCell ref="A18:A19"/>
    <mergeCell ref="B18:B19"/>
    <mergeCell ref="C18:C19"/>
    <mergeCell ref="AK18:AK19"/>
    <mergeCell ref="AL18:AL19"/>
    <mergeCell ref="A20:A21"/>
    <mergeCell ref="B20:B21"/>
    <mergeCell ref="C20:C21"/>
    <mergeCell ref="AK20:AK21"/>
    <mergeCell ref="AL20:AL21"/>
    <mergeCell ref="B56:AL56"/>
    <mergeCell ref="B57:AL57"/>
    <mergeCell ref="B58:AL58"/>
    <mergeCell ref="A29:B29"/>
    <mergeCell ref="A30:AL30"/>
    <mergeCell ref="A39:B39"/>
    <mergeCell ref="A40:AL40"/>
    <mergeCell ref="A48:B48"/>
    <mergeCell ref="A49:AL49"/>
    <mergeCell ref="A51:B51"/>
    <mergeCell ref="A52:B52"/>
    <mergeCell ref="A53:B53"/>
    <mergeCell ref="B55:V55"/>
  </mergeCells>
  <pageMargins left="0.74791666666666667" right="0.74791666666666667" top="0.98402777777777772" bottom="0.98402777777777772" header="0.51180555555555551" footer="0.51180555555555551"/>
  <pageSetup paperSize="9" firstPageNumber="0" fitToHeight="0" orientation="landscape" horizontalDpi="300" verticalDpi="300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</dc:creator>
  <cp:lastModifiedBy>Pawel</cp:lastModifiedBy>
  <dcterms:created xsi:type="dcterms:W3CDTF">2018-03-03T21:27:00Z</dcterms:created>
  <dcterms:modified xsi:type="dcterms:W3CDTF">2020-06-08T08:47:02Z</dcterms:modified>
</cp:coreProperties>
</file>