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 studiów - siatki" sheetId="1" r:id="rId1"/>
    <sheet name="Arkusz1" sheetId="2" r:id="rId2"/>
  </sheets>
  <definedNames>
    <definedName name="_xlnm.Print_Area" localSheetId="0">'Program studiów - siatki'!$A$1:$AL$94</definedName>
  </definedNames>
  <calcPr fullCalcOnLoad="1"/>
</workbook>
</file>

<file path=xl/sharedStrings.xml><?xml version="1.0" encoding="utf-8"?>
<sst xmlns="http://schemas.openxmlformats.org/spreadsheetml/2006/main" count="186" uniqueCount="145">
  <si>
    <t>PLAN STUDIÓW STACJONARNYCH PIERWSZEGO STOPNIA</t>
  </si>
  <si>
    <t>OD R. AK. 2018/2019</t>
  </si>
  <si>
    <t>WYDZIAŁ: FILOLOGICZNY</t>
  </si>
  <si>
    <t>KIERUNEK: FILOLOGIA ROMAŃSKA</t>
  </si>
  <si>
    <t>Zmiany zatwierdzone przez RW 11 V 2017 r.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</si>
  <si>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</si>
  <si>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</si>
  <si>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</si>
  <si>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</si>
  <si>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</si>
  <si>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</si>
  <si>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</si>
  <si>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</si>
  <si>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</si>
  <si>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</si>
  <si>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</si>
  <si>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</si>
  <si>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</si>
  <si>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</si>
  <si>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</si>
  <si>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</si>
  <si>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</si>
  <si>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</si>
  <si>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</si>
  <si>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</si>
  <si>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</si>
  <si>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</si>
  <si>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</si>
  <si>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</si>
  <si>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</si>
  <si>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</si>
  <si>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Język i kultura Włoch</t>
  </si>
  <si>
    <t>3,4,5,6</t>
  </si>
  <si>
    <t xml:space="preserve">Język i kultura Hiszpanii </t>
  </si>
  <si>
    <t>Język i kultura Portugalii</t>
  </si>
  <si>
    <t>2.</t>
  </si>
  <si>
    <t>Myśl humanistyczna i społeczna w krajach romańskich</t>
  </si>
  <si>
    <t>3.</t>
  </si>
  <si>
    <t>Wykład ogólnouczelniany</t>
  </si>
  <si>
    <t>4.</t>
  </si>
  <si>
    <t>Wychowanie fizyczne</t>
  </si>
  <si>
    <t>razem</t>
  </si>
  <si>
    <t>B. GRUPA TREŚCI PODSTAWOWYCH I KIERUNKOWYCH</t>
  </si>
  <si>
    <t>5.**</t>
  </si>
  <si>
    <t>Praktyczna nauka języka francuskiego</t>
  </si>
  <si>
    <t>2,4,6</t>
  </si>
  <si>
    <t>1,2,3,4,5,6</t>
  </si>
  <si>
    <t>6.***</t>
  </si>
  <si>
    <t>Gramatyka praktyczna języka francuskiego</t>
  </si>
  <si>
    <t>7.</t>
  </si>
  <si>
    <t>Dzieje i kultura Francji</t>
  </si>
  <si>
    <t>8.</t>
  </si>
  <si>
    <t>Wstęp do literaturoznawstwa francuskiego</t>
  </si>
  <si>
    <t>9.</t>
  </si>
  <si>
    <t>Współczesna literatura frankofońska</t>
  </si>
  <si>
    <t>10.</t>
  </si>
  <si>
    <t>Literatura francuska do XVI wieku</t>
  </si>
  <si>
    <t>11.</t>
  </si>
  <si>
    <t>Literatura francuska XVII-XVIII wieku</t>
  </si>
  <si>
    <t>12.</t>
  </si>
  <si>
    <t>Literatura francuska XIX wieku</t>
  </si>
  <si>
    <t>13.</t>
  </si>
  <si>
    <t>Literatura francuska XX wieku</t>
  </si>
  <si>
    <t>14.</t>
  </si>
  <si>
    <t>Elementy językoznawstwa ogólnego</t>
  </si>
  <si>
    <t>15.</t>
  </si>
  <si>
    <t>Leksykologia</t>
  </si>
  <si>
    <t>16.</t>
  </si>
  <si>
    <t>Językoznawstwo stosowane</t>
  </si>
  <si>
    <t>17.</t>
  </si>
  <si>
    <t>Historia języka francuskiego</t>
  </si>
  <si>
    <t>18.</t>
  </si>
  <si>
    <t>Seminarium licencjackie</t>
  </si>
  <si>
    <t>razem**</t>
  </si>
  <si>
    <t>razem***</t>
  </si>
  <si>
    <t>C1. SPECJALNOŚĆ TRANSLATORYCZNA</t>
  </si>
  <si>
    <t>19.</t>
  </si>
  <si>
    <t>Teoria przekładu</t>
  </si>
  <si>
    <t>20.</t>
  </si>
  <si>
    <t>Język francuski specjalistyczny: ekonomiczny, prawniczy</t>
  </si>
  <si>
    <t>21.</t>
  </si>
  <si>
    <t>Tłumaczenia pisemne</t>
  </si>
  <si>
    <t>3,4,5</t>
  </si>
  <si>
    <t>22.</t>
  </si>
  <si>
    <t>Tłumaczenia ustne</t>
  </si>
  <si>
    <t>23.</t>
  </si>
  <si>
    <t>Komputer w pracy tłumacza</t>
  </si>
  <si>
    <t>24.</t>
  </si>
  <si>
    <t>Fakultet przekładoznawczy</t>
  </si>
  <si>
    <t>25.</t>
  </si>
  <si>
    <t>Praktyka zawodowa - 120 godzin</t>
  </si>
  <si>
    <t>C2. SPECJALNOŚĆ NAUCZYCIELSKA</t>
  </si>
  <si>
    <t>26.</t>
  </si>
  <si>
    <t>Psychologia****</t>
  </si>
  <si>
    <t>27.</t>
  </si>
  <si>
    <t>Pedagogika****</t>
  </si>
  <si>
    <t>28.</t>
  </si>
  <si>
    <t>Podstawy dydaktyki****</t>
  </si>
  <si>
    <t>29.</t>
  </si>
  <si>
    <t>Emisja głosu</t>
  </si>
  <si>
    <t>30.</t>
  </si>
  <si>
    <t>Metodyka nauczania języków romańskich (1*)</t>
  </si>
  <si>
    <t>30.a</t>
  </si>
  <si>
    <t>Metodyka nauczania języka francuskiego</t>
  </si>
  <si>
    <t>31.</t>
  </si>
  <si>
    <t>Technologia informacyjna w dydaktyce</t>
  </si>
  <si>
    <t>32.</t>
  </si>
  <si>
    <t>Praktyka psychologiczno-pedagogiczna (30 godz.) i dydaktyczna (120 godz.)</t>
  </si>
  <si>
    <t>G. ŚCIEŻKI**</t>
  </si>
  <si>
    <t>C3. SPECJALNOŚĆ KULTURA I MEDIA</t>
  </si>
  <si>
    <t>33.</t>
  </si>
  <si>
    <t>Interpretacja tekstów kultury</t>
  </si>
  <si>
    <t>34.</t>
  </si>
  <si>
    <t>Teoria dyskursu i analiza dyskursywna</t>
  </si>
  <si>
    <t>35.</t>
  </si>
  <si>
    <t>Teoria komunikacji</t>
  </si>
  <si>
    <t>36.</t>
  </si>
  <si>
    <t>Współczesna kultura mediów</t>
  </si>
  <si>
    <t>37.</t>
  </si>
  <si>
    <t>Komunikacja międzykulturowa</t>
  </si>
  <si>
    <t>D. FAKULTETY**</t>
  </si>
  <si>
    <t>38.</t>
  </si>
  <si>
    <t>Fakultet kierunkowy</t>
  </si>
  <si>
    <t>3,4</t>
  </si>
  <si>
    <t>razem :</t>
  </si>
  <si>
    <t>SPECJALNOŚĆ TRANSLATORYCZNA**</t>
  </si>
  <si>
    <t>SPECJALNOŚĆ TRANSLATORYCZNA***</t>
  </si>
  <si>
    <t>SPECJALNOŚĆ NAUCZYCIELSKA **</t>
  </si>
  <si>
    <t>SPECJALNOŚĆ NAUCZYCIELSKA ***</t>
  </si>
  <si>
    <t>SPECJALNOŚĆ KULTURA I MEDIA **</t>
  </si>
  <si>
    <t>SPECJALNOŚĆ KULTURA I MEDIA ***</t>
  </si>
  <si>
    <t>W trakcie I roku studenci zobowiązani są do zaliczenia szkolenia z zakresu BHP oraz ochrony własności intelektualnej.</t>
  </si>
  <si>
    <t>* kursywą zaznaczono przedmioty do wyboru</t>
  </si>
  <si>
    <t xml:space="preserve">** zajęcia dla grupy zaawansowanej </t>
  </si>
  <si>
    <t>*** zajęcia dla grupy początkującej</t>
  </si>
  <si>
    <t>**** zajęcia realizowane w formie wykładu wydziałowego</t>
  </si>
  <si>
    <t>(1*) zajęcia wspólne dla iberystów i romanistów</t>
  </si>
  <si>
    <t>SPECJALNOŚĆ TRANSLATORYCZNA</t>
  </si>
  <si>
    <t>SPECJALNOŚĆ KOMUNIKACJA KULTUROWA</t>
  </si>
  <si>
    <t>Z PNJF GR. ZAAWANS.</t>
  </si>
  <si>
    <t>Z PNJF GR. POCZĄT.</t>
  </si>
  <si>
    <t>BEZ PNJF</t>
  </si>
  <si>
    <t>WYKŁADY</t>
  </si>
  <si>
    <t>ĆWICZENIA</t>
  </si>
  <si>
    <t>SEMINARIA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</si>
</sst>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03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0" fillId="0" borderId="0" xfId="0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 vertical="center" wrapText="1"/>
    </xf>
    <xf numFmtId="164" fontId="6" fillId="0" borderId="0" xfId="20" applyFont="1" applyAlignment="1">
      <alignment horizontal="left" vertical="center"/>
      <protection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3" borderId="4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3" fillId="5" borderId="4" xfId="0" applyFont="1" applyFill="1" applyBorder="1" applyAlignment="1">
      <alignment horizontal="center" vertical="center" wrapText="1"/>
    </xf>
    <xf numFmtId="164" fontId="3" fillId="6" borderId="4" xfId="0" applyFont="1" applyFill="1" applyBorder="1" applyAlignment="1">
      <alignment horizontal="center" vertical="center" wrapText="1"/>
    </xf>
    <xf numFmtId="164" fontId="3" fillId="7" borderId="4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3" fillId="5" borderId="3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6" borderId="3" xfId="0" applyFont="1" applyFill="1" applyBorder="1" applyAlignment="1">
      <alignment horizontal="center" vertical="center" wrapText="1"/>
    </xf>
    <xf numFmtId="164" fontId="3" fillId="3" borderId="3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4" fontId="3" fillId="8" borderId="2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right" vertical="center"/>
    </xf>
    <xf numFmtId="164" fontId="7" fillId="0" borderId="4" xfId="0" applyFont="1" applyBorder="1" applyAlignment="1">
      <alignment vertical="center" wrapText="1"/>
    </xf>
    <xf numFmtId="164" fontId="0" fillId="5" borderId="4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6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7" borderId="4" xfId="0" applyFont="1" applyFill="1" applyBorder="1" applyAlignment="1">
      <alignment horizontal="center" vertical="center" wrapText="1"/>
    </xf>
    <xf numFmtId="164" fontId="0" fillId="4" borderId="4" xfId="0" applyFont="1" applyFill="1" applyBorder="1" applyAlignment="1">
      <alignment horizontal="center" vertical="center" wrapText="1"/>
    </xf>
    <xf numFmtId="164" fontId="8" fillId="0" borderId="4" xfId="0" applyFont="1" applyBorder="1" applyAlignment="1">
      <alignment vertical="center" wrapText="1"/>
    </xf>
    <xf numFmtId="164" fontId="0" fillId="0" borderId="4" xfId="0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3" fillId="8" borderId="5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right" vertical="center" wrapText="1"/>
    </xf>
    <xf numFmtId="164" fontId="0" fillId="0" borderId="4" xfId="0" applyFont="1" applyBorder="1" applyAlignment="1">
      <alignment vertical="center" wrapText="1"/>
    </xf>
    <xf numFmtId="164" fontId="0" fillId="4" borderId="5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7" xfId="0" applyFont="1" applyBorder="1" applyAlignment="1">
      <alignment horizontal="right" vertical="center" wrapText="1"/>
    </xf>
    <xf numFmtId="164" fontId="0" fillId="0" borderId="7" xfId="0" applyFont="1" applyBorder="1" applyAlignment="1">
      <alignment horizontal="center" vertical="center" wrapText="1"/>
    </xf>
    <xf numFmtId="164" fontId="9" fillId="0" borderId="4" xfId="0" applyFont="1" applyBorder="1" applyAlignment="1">
      <alignment vertical="center" wrapText="1"/>
    </xf>
    <xf numFmtId="164" fontId="0" fillId="6" borderId="8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7" borderId="8" xfId="0" applyFont="1" applyFill="1" applyBorder="1" applyAlignment="1">
      <alignment horizontal="center" vertical="center" wrapText="1"/>
    </xf>
    <xf numFmtId="164" fontId="0" fillId="4" borderId="8" xfId="0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 wrapText="1"/>
    </xf>
    <xf numFmtId="164" fontId="3" fillId="6" borderId="4" xfId="0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horizontal="center" vertical="center"/>
    </xf>
    <xf numFmtId="164" fontId="3" fillId="9" borderId="4" xfId="0" applyFont="1" applyFill="1" applyBorder="1" applyAlignment="1">
      <alignment horizontal="center" vertical="center"/>
    </xf>
    <xf numFmtId="164" fontId="3" fillId="7" borderId="9" xfId="0" applyFont="1" applyFill="1" applyBorder="1" applyAlignment="1">
      <alignment horizontal="center" vertical="center" wrapText="1"/>
    </xf>
    <xf numFmtId="164" fontId="3" fillId="10" borderId="4" xfId="0" applyFont="1" applyFill="1" applyBorder="1" applyAlignment="1">
      <alignment horizontal="center" vertical="center"/>
    </xf>
    <xf numFmtId="164" fontId="3" fillId="4" borderId="9" xfId="0" applyFont="1" applyFill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5" borderId="4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8" fillId="6" borderId="4" xfId="0" applyFont="1" applyFill="1" applyBorder="1" applyAlignment="1">
      <alignment horizontal="center" vertical="center" wrapText="1"/>
    </xf>
    <xf numFmtId="164" fontId="8" fillId="3" borderId="4" xfId="0" applyFont="1" applyFill="1" applyBorder="1" applyAlignment="1">
      <alignment horizontal="center" vertical="center" wrapText="1"/>
    </xf>
    <xf numFmtId="164" fontId="8" fillId="7" borderId="4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3" fillId="8" borderId="4" xfId="0" applyFont="1" applyFill="1" applyBorder="1" applyAlignment="1">
      <alignment horizontal="center" vertical="center"/>
    </xf>
    <xf numFmtId="164" fontId="9" fillId="0" borderId="4" xfId="0" applyFont="1" applyBorder="1" applyAlignment="1">
      <alignment horizontal="left" vertical="center" wrapText="1"/>
    </xf>
    <xf numFmtId="164" fontId="3" fillId="0" borderId="0" xfId="0" applyFont="1" applyAlignment="1">
      <alignment wrapText="1"/>
    </xf>
    <xf numFmtId="164" fontId="3" fillId="0" borderId="4" xfId="0" applyFont="1" applyFill="1" applyBorder="1" applyAlignment="1">
      <alignment horizontal="center" vertical="center" wrapText="1"/>
    </xf>
    <xf numFmtId="164" fontId="0" fillId="8" borderId="5" xfId="0" applyFont="1" applyFill="1" applyBorder="1" applyAlignment="1">
      <alignment horizontal="center" vertical="center"/>
    </xf>
    <xf numFmtId="164" fontId="0" fillId="0" borderId="4" xfId="0" applyFont="1" applyBorder="1" applyAlignment="1">
      <alignment vertical="center"/>
    </xf>
    <xf numFmtId="164" fontId="10" fillId="0" borderId="0" xfId="0" applyFont="1" applyAlignment="1">
      <alignment/>
    </xf>
    <xf numFmtId="164" fontId="3" fillId="8" borderId="10" xfId="0" applyFont="1" applyFill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/>
    </xf>
    <xf numFmtId="164" fontId="3" fillId="11" borderId="4" xfId="0" applyFont="1" applyFill="1" applyBorder="1" applyAlignment="1">
      <alignment horizontal="center" vertical="center" wrapText="1"/>
    </xf>
    <xf numFmtId="164" fontId="3" fillId="12" borderId="4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vertical="center" wrapText="1"/>
    </xf>
    <xf numFmtId="164" fontId="3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11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4"/>
  <sheetViews>
    <sheetView tabSelected="1" view="pageBreakPreview" zoomScale="90" zoomScaleSheetLayoutView="90" workbookViewId="0" topLeftCell="A1">
      <selection activeCell="A2" sqref="A2"/>
    </sheetView>
  </sheetViews>
  <sheetFormatPr defaultColWidth="9.140625" defaultRowHeight="15"/>
  <cols>
    <col min="1" max="1" width="4.00390625" style="0" customWidth="1"/>
    <col min="2" max="2" width="21.140625" style="1" customWidth="1"/>
    <col min="3" max="3" width="6.421875" style="2" customWidth="1"/>
    <col min="4" max="4" width="5.8515625" style="3" customWidth="1"/>
    <col min="5" max="5" width="6.28125" style="3" customWidth="1"/>
    <col min="6" max="6" width="6.421875" style="2" customWidth="1"/>
    <col min="7" max="7" width="5.00390625" style="2" customWidth="1"/>
    <col min="8" max="8" width="5.421875" style="2" customWidth="1"/>
    <col min="9" max="9" width="4.7109375" style="2" customWidth="1"/>
    <col min="10" max="10" width="4.57421875" style="2" customWidth="1"/>
    <col min="11" max="11" width="5.8515625" style="2" customWidth="1"/>
    <col min="12" max="12" width="5.421875" style="2" customWidth="1"/>
    <col min="13" max="13" width="4.8515625" style="2" customWidth="1"/>
    <col min="14" max="14" width="6.7109375" style="2" customWidth="1"/>
    <col min="15" max="15" width="4.57421875" style="2" customWidth="1"/>
    <col min="16" max="16" width="5.57421875" style="2" customWidth="1"/>
    <col min="17" max="17" width="4.7109375" style="2" customWidth="1"/>
    <col min="18" max="18" width="4.8515625" style="2" customWidth="1"/>
    <col min="19" max="19" width="4.7109375" style="2" customWidth="1"/>
    <col min="20" max="20" width="4.8515625" style="2" customWidth="1"/>
    <col min="21" max="21" width="5.7109375" style="2" customWidth="1"/>
    <col min="22" max="22" width="4.574218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6.00390625" style="2" customWidth="1"/>
    <col min="27" max="28" width="4.8515625" style="2" customWidth="1"/>
    <col min="29" max="29" width="4.7109375" style="2" customWidth="1"/>
    <col min="30" max="30" width="4.8515625" style="2" customWidth="1"/>
    <col min="31" max="31" width="5.7109375" style="2" customWidth="1"/>
    <col min="32" max="32" width="5.28125" style="2" customWidth="1"/>
    <col min="33" max="33" width="4.8515625" style="2" customWidth="1"/>
    <col min="34" max="34" width="5.7109375" style="2" customWidth="1"/>
    <col min="35" max="35" width="5.140625" style="2" customWidth="1"/>
    <col min="36" max="36" width="5.8515625" style="2" customWidth="1"/>
    <col min="37" max="37" width="7.140625" style="2" customWidth="1"/>
    <col min="38" max="38" width="8.57421875" style="2" customWidth="1"/>
  </cols>
  <sheetData>
    <row r="1" spans="1:38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2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31.5" customHeight="1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t="15.75" customHeight="1">
      <c r="A4" s="5"/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9" t="s">
        <v>4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2.75">
      <c r="A5" s="10"/>
      <c r="B5" s="11"/>
      <c r="C5" s="12"/>
      <c r="D5" s="8"/>
      <c r="E5" s="8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ht="15" customHeight="1">
      <c r="A6" s="14"/>
      <c r="B6" s="14"/>
      <c r="C6" s="14"/>
      <c r="D6" s="14"/>
      <c r="E6" s="14"/>
      <c r="F6" s="14"/>
      <c r="G6" s="15" t="s">
        <v>5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ht="30" customHeight="1">
      <c r="A7" s="16" t="s">
        <v>6</v>
      </c>
      <c r="B7" s="17" t="s">
        <v>7</v>
      </c>
      <c r="C7" s="17" t="s">
        <v>8</v>
      </c>
      <c r="D7" s="18" t="s">
        <v>9</v>
      </c>
      <c r="E7" s="18"/>
      <c r="F7" s="18"/>
      <c r="G7" s="19" t="s">
        <v>10</v>
      </c>
      <c r="H7" s="19"/>
      <c r="I7" s="19"/>
      <c r="J7" s="19"/>
      <c r="K7" s="19"/>
      <c r="L7" s="19"/>
      <c r="M7" s="19"/>
      <c r="N7" s="19"/>
      <c r="O7" s="19"/>
      <c r="P7" s="19"/>
      <c r="Q7" s="20" t="s">
        <v>11</v>
      </c>
      <c r="R7" s="20"/>
      <c r="S7" s="20"/>
      <c r="T7" s="20"/>
      <c r="U7" s="20"/>
      <c r="V7" s="20"/>
      <c r="W7" s="20"/>
      <c r="X7" s="20"/>
      <c r="Y7" s="20"/>
      <c r="Z7" s="20"/>
      <c r="AA7" s="21" t="s">
        <v>12</v>
      </c>
      <c r="AB7" s="21"/>
      <c r="AC7" s="21"/>
      <c r="AD7" s="21"/>
      <c r="AE7" s="21"/>
      <c r="AF7" s="21"/>
      <c r="AG7" s="21"/>
      <c r="AH7" s="21"/>
      <c r="AI7" s="21"/>
      <c r="AJ7" s="21"/>
      <c r="AK7" s="17" t="s">
        <v>13</v>
      </c>
      <c r="AL7" s="17" t="s">
        <v>14</v>
      </c>
    </row>
    <row r="8" spans="1:38" s="25" customFormat="1" ht="22.5" customHeight="1">
      <c r="A8" s="16"/>
      <c r="B8" s="17"/>
      <c r="C8" s="17"/>
      <c r="D8" s="18"/>
      <c r="E8" s="18"/>
      <c r="F8" s="18"/>
      <c r="G8" s="22" t="s">
        <v>15</v>
      </c>
      <c r="H8" s="22"/>
      <c r="I8" s="22"/>
      <c r="J8" s="22"/>
      <c r="K8" s="22"/>
      <c r="L8" s="19" t="s">
        <v>16</v>
      </c>
      <c r="M8" s="19"/>
      <c r="N8" s="19"/>
      <c r="O8" s="19"/>
      <c r="P8" s="19"/>
      <c r="Q8" s="23" t="s">
        <v>17</v>
      </c>
      <c r="R8" s="23"/>
      <c r="S8" s="23"/>
      <c r="T8" s="23"/>
      <c r="U8" s="23"/>
      <c r="V8" s="20" t="s">
        <v>18</v>
      </c>
      <c r="W8" s="20"/>
      <c r="X8" s="20"/>
      <c r="Y8" s="20"/>
      <c r="Z8" s="20"/>
      <c r="AA8" s="24" t="s">
        <v>19</v>
      </c>
      <c r="AB8" s="24"/>
      <c r="AC8" s="24"/>
      <c r="AD8" s="24"/>
      <c r="AE8" s="24"/>
      <c r="AF8" s="21" t="s">
        <v>20</v>
      </c>
      <c r="AG8" s="21"/>
      <c r="AH8" s="21"/>
      <c r="AI8" s="21"/>
      <c r="AJ8" s="21"/>
      <c r="AK8" s="17"/>
      <c r="AL8" s="17"/>
    </row>
    <row r="9" spans="1:38" s="25" customFormat="1" ht="30.75" customHeight="1">
      <c r="A9" s="16"/>
      <c r="B9" s="17"/>
      <c r="C9" s="17"/>
      <c r="D9" s="17" t="s">
        <v>21</v>
      </c>
      <c r="E9" s="17" t="s">
        <v>22</v>
      </c>
      <c r="F9" s="17" t="s">
        <v>23</v>
      </c>
      <c r="G9" s="26" t="s">
        <v>24</v>
      </c>
      <c r="H9" s="26" t="s">
        <v>25</v>
      </c>
      <c r="I9" s="26" t="s">
        <v>26</v>
      </c>
      <c r="J9" s="26" t="s">
        <v>27</v>
      </c>
      <c r="K9" s="26" t="s">
        <v>28</v>
      </c>
      <c r="L9" s="27" t="s">
        <v>24</v>
      </c>
      <c r="M9" s="27" t="s">
        <v>25</v>
      </c>
      <c r="N9" s="27" t="s">
        <v>26</v>
      </c>
      <c r="O9" s="27" t="s">
        <v>27</v>
      </c>
      <c r="P9" s="27" t="s">
        <v>28</v>
      </c>
      <c r="Q9" s="28" t="s">
        <v>24</v>
      </c>
      <c r="R9" s="28" t="s">
        <v>25</v>
      </c>
      <c r="S9" s="28" t="s">
        <v>26</v>
      </c>
      <c r="T9" s="28" t="s">
        <v>27</v>
      </c>
      <c r="U9" s="28" t="s">
        <v>28</v>
      </c>
      <c r="V9" s="29" t="s">
        <v>24</v>
      </c>
      <c r="W9" s="29" t="s">
        <v>25</v>
      </c>
      <c r="X9" s="29" t="s">
        <v>26</v>
      </c>
      <c r="Y9" s="29" t="s">
        <v>27</v>
      </c>
      <c r="Z9" s="29" t="s">
        <v>28</v>
      </c>
      <c r="AA9" s="30" t="s">
        <v>24</v>
      </c>
      <c r="AB9" s="30" t="s">
        <v>25</v>
      </c>
      <c r="AC9" s="30" t="s">
        <v>26</v>
      </c>
      <c r="AD9" s="30" t="s">
        <v>27</v>
      </c>
      <c r="AE9" s="30" t="s">
        <v>28</v>
      </c>
      <c r="AF9" s="31" t="s">
        <v>24</v>
      </c>
      <c r="AG9" s="31" t="s">
        <v>25</v>
      </c>
      <c r="AH9" s="31" t="s">
        <v>26</v>
      </c>
      <c r="AI9" s="31" t="s">
        <v>27</v>
      </c>
      <c r="AJ9" s="31" t="s">
        <v>28</v>
      </c>
      <c r="AK9" s="17"/>
      <c r="AL9" s="17"/>
    </row>
    <row r="10" spans="1:38" ht="12.75">
      <c r="A10" s="32" t="s">
        <v>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</row>
    <row r="11" spans="1:38" ht="21" customHeight="1">
      <c r="A11" s="33" t="s">
        <v>30</v>
      </c>
      <c r="B11" s="34" t="s">
        <v>31</v>
      </c>
      <c r="C11" s="18"/>
      <c r="D11" s="18">
        <v>6</v>
      </c>
      <c r="E11" s="18" t="s">
        <v>32</v>
      </c>
      <c r="F11" s="18"/>
      <c r="G11" s="35"/>
      <c r="H11" s="35"/>
      <c r="I11" s="35"/>
      <c r="J11" s="35"/>
      <c r="K11" s="35"/>
      <c r="L11" s="36"/>
      <c r="M11" s="36"/>
      <c r="N11" s="36"/>
      <c r="O11" s="36"/>
      <c r="P11" s="36"/>
      <c r="Q11" s="37"/>
      <c r="R11" s="37"/>
      <c r="S11" s="37">
        <v>60</v>
      </c>
      <c r="T11" s="37"/>
      <c r="U11" s="37">
        <v>3</v>
      </c>
      <c r="V11" s="38"/>
      <c r="W11" s="38"/>
      <c r="X11" s="38">
        <v>60</v>
      </c>
      <c r="Y11" s="38"/>
      <c r="Z11" s="38">
        <v>3</v>
      </c>
      <c r="AA11" s="39"/>
      <c r="AB11" s="39"/>
      <c r="AC11" s="39">
        <v>30</v>
      </c>
      <c r="AD11" s="39"/>
      <c r="AE11" s="39">
        <v>3</v>
      </c>
      <c r="AF11" s="40"/>
      <c r="AG11" s="40"/>
      <c r="AH11" s="40">
        <v>30</v>
      </c>
      <c r="AI11" s="40"/>
      <c r="AJ11" s="40">
        <v>3</v>
      </c>
      <c r="AK11" s="18">
        <f>G11+H11+I11+J11+L11+M11+O11+N11+Q11+R11+S11+T11+V11+W11+X11+Y11+AA11+AB11+AC11+AD11+AF11+AG11+AH11+AI11</f>
        <v>180</v>
      </c>
      <c r="AL11" s="18">
        <f>K11+P11+U11+Z11+AE11+AJ11</f>
        <v>12</v>
      </c>
    </row>
    <row r="12" spans="1:38" ht="12.75">
      <c r="A12" s="33"/>
      <c r="B12" s="34" t="s">
        <v>33</v>
      </c>
      <c r="C12" s="18"/>
      <c r="D12" s="18"/>
      <c r="E12" s="18"/>
      <c r="F12" s="18"/>
      <c r="G12" s="35"/>
      <c r="H12" s="35"/>
      <c r="I12" s="35"/>
      <c r="J12" s="35"/>
      <c r="K12" s="35"/>
      <c r="L12" s="36"/>
      <c r="M12" s="36"/>
      <c r="N12" s="36"/>
      <c r="O12" s="36"/>
      <c r="P12" s="36"/>
      <c r="Q12" s="37"/>
      <c r="R12" s="37"/>
      <c r="S12" s="37"/>
      <c r="T12" s="37"/>
      <c r="U12" s="37"/>
      <c r="V12" s="38"/>
      <c r="W12" s="38"/>
      <c r="X12" s="38"/>
      <c r="Y12" s="38"/>
      <c r="Z12" s="38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18"/>
      <c r="AL12" s="18"/>
    </row>
    <row r="13" spans="1:38" ht="12.75">
      <c r="A13" s="33"/>
      <c r="B13" s="34" t="s">
        <v>34</v>
      </c>
      <c r="C13" s="18"/>
      <c r="D13" s="18"/>
      <c r="E13" s="18"/>
      <c r="F13" s="18"/>
      <c r="G13" s="35"/>
      <c r="H13" s="35"/>
      <c r="I13" s="35"/>
      <c r="J13" s="35"/>
      <c r="K13" s="35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8"/>
      <c r="W13" s="38"/>
      <c r="X13" s="38"/>
      <c r="Y13" s="38"/>
      <c r="Z13" s="38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18"/>
      <c r="AL13" s="18"/>
    </row>
    <row r="14" spans="1:38" ht="12.75">
      <c r="A14" s="33" t="s">
        <v>35</v>
      </c>
      <c r="B14" s="41" t="s">
        <v>36</v>
      </c>
      <c r="C14" s="18"/>
      <c r="D14" s="18">
        <v>2</v>
      </c>
      <c r="E14" s="18">
        <v>1</v>
      </c>
      <c r="F14" s="18"/>
      <c r="G14" s="35">
        <v>30</v>
      </c>
      <c r="H14" s="35"/>
      <c r="I14" s="35"/>
      <c r="J14" s="35"/>
      <c r="K14" s="35">
        <v>3</v>
      </c>
      <c r="L14" s="36">
        <v>30</v>
      </c>
      <c r="M14" s="36"/>
      <c r="N14" s="36"/>
      <c r="O14" s="36"/>
      <c r="P14" s="36">
        <v>3</v>
      </c>
      <c r="Q14" s="37"/>
      <c r="R14" s="37"/>
      <c r="S14" s="37"/>
      <c r="T14" s="37"/>
      <c r="U14" s="37"/>
      <c r="V14" s="38"/>
      <c r="W14" s="38"/>
      <c r="X14" s="38"/>
      <c r="Y14" s="38"/>
      <c r="Z14" s="38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18">
        <f>G14+H14+I14+J14+L14+M14+O14+N14+Q14+R14+S14+T14+V14+W14+X14+Y14+AA14+AB14+AC14+AD14+AF14+AG14+AH14+AI14</f>
        <v>60</v>
      </c>
      <c r="AL14" s="18">
        <f>K14+P14+U14+Z14+AE14+AJ14</f>
        <v>6</v>
      </c>
    </row>
    <row r="15" spans="1:38" ht="12.75">
      <c r="A15" s="33" t="s">
        <v>37</v>
      </c>
      <c r="B15" s="34" t="s">
        <v>38</v>
      </c>
      <c r="C15" s="18"/>
      <c r="D15" s="18"/>
      <c r="E15" s="18"/>
      <c r="F15" s="18">
        <v>6</v>
      </c>
      <c r="G15" s="35"/>
      <c r="H15" s="35"/>
      <c r="I15" s="35"/>
      <c r="J15" s="35"/>
      <c r="K15" s="35"/>
      <c r="L15" s="36"/>
      <c r="M15" s="36"/>
      <c r="N15" s="36"/>
      <c r="O15" s="36"/>
      <c r="P15" s="36"/>
      <c r="Q15" s="37"/>
      <c r="R15" s="37"/>
      <c r="S15" s="37"/>
      <c r="T15" s="37"/>
      <c r="U15" s="37"/>
      <c r="V15" s="38"/>
      <c r="W15" s="38"/>
      <c r="X15" s="38"/>
      <c r="Y15" s="38"/>
      <c r="Z15" s="38"/>
      <c r="AA15" s="39"/>
      <c r="AB15" s="39"/>
      <c r="AC15" s="39"/>
      <c r="AD15" s="39"/>
      <c r="AE15" s="39"/>
      <c r="AF15" s="40">
        <v>30</v>
      </c>
      <c r="AG15" s="40"/>
      <c r="AH15" s="40"/>
      <c r="AI15" s="40"/>
      <c r="AJ15" s="40">
        <v>2</v>
      </c>
      <c r="AK15" s="18">
        <v>30</v>
      </c>
      <c r="AL15" s="18">
        <v>2</v>
      </c>
    </row>
    <row r="16" spans="1:38" ht="12.75">
      <c r="A16" s="33" t="s">
        <v>39</v>
      </c>
      <c r="B16" s="34" t="s">
        <v>40</v>
      </c>
      <c r="C16" s="18"/>
      <c r="D16" s="18"/>
      <c r="E16" s="18"/>
      <c r="F16" s="18">
        <v>3</v>
      </c>
      <c r="G16" s="35"/>
      <c r="H16" s="35"/>
      <c r="I16" s="35"/>
      <c r="J16" s="35"/>
      <c r="K16" s="35"/>
      <c r="L16" s="36"/>
      <c r="M16" s="36"/>
      <c r="N16" s="36"/>
      <c r="O16" s="36"/>
      <c r="P16" s="36"/>
      <c r="Q16" s="37"/>
      <c r="R16" s="37"/>
      <c r="S16" s="37">
        <v>30</v>
      </c>
      <c r="T16" s="37"/>
      <c r="U16" s="37"/>
      <c r="V16" s="38"/>
      <c r="W16" s="38"/>
      <c r="X16" s="38"/>
      <c r="Y16" s="38"/>
      <c r="Z16" s="38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2">
        <f>G16+H16+I16+J16+L16+M16+O16+N16+Q16+R16+S16+T16+V16+W16+X16+Y16+AA16+AB16+AC16+AD16+AF16+AG16+AH16+AI16</f>
        <v>30</v>
      </c>
      <c r="AL16" s="18">
        <f>K16+P16+U16+Z16+AE16+AJ16</f>
        <v>0</v>
      </c>
    </row>
    <row r="17" spans="1:38" s="45" customFormat="1" ht="12.75">
      <c r="A17" s="43" t="s">
        <v>41</v>
      </c>
      <c r="B17" s="43"/>
      <c r="C17" s="44"/>
      <c r="D17" s="18"/>
      <c r="E17" s="18"/>
      <c r="F17" s="18"/>
      <c r="G17" s="22">
        <f aca="true" t="shared" si="0" ref="G17:AL17">SUM(G11:G16)</f>
        <v>30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3</v>
      </c>
      <c r="L17" s="19">
        <f t="shared" si="0"/>
        <v>30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3</v>
      </c>
      <c r="Q17" s="23">
        <f t="shared" si="0"/>
        <v>0</v>
      </c>
      <c r="R17" s="23">
        <f t="shared" si="0"/>
        <v>0</v>
      </c>
      <c r="S17" s="23">
        <f t="shared" si="0"/>
        <v>90</v>
      </c>
      <c r="T17" s="23">
        <f t="shared" si="0"/>
        <v>0</v>
      </c>
      <c r="U17" s="23">
        <f t="shared" si="0"/>
        <v>3</v>
      </c>
      <c r="V17" s="20">
        <f t="shared" si="0"/>
        <v>0</v>
      </c>
      <c r="W17" s="20">
        <f t="shared" si="0"/>
        <v>0</v>
      </c>
      <c r="X17" s="20">
        <f t="shared" si="0"/>
        <v>60</v>
      </c>
      <c r="Y17" s="20">
        <f t="shared" si="0"/>
        <v>0</v>
      </c>
      <c r="Z17" s="20">
        <f t="shared" si="0"/>
        <v>3</v>
      </c>
      <c r="AA17" s="24">
        <f t="shared" si="0"/>
        <v>0</v>
      </c>
      <c r="AB17" s="24">
        <f t="shared" si="0"/>
        <v>0</v>
      </c>
      <c r="AC17" s="24">
        <f t="shared" si="0"/>
        <v>30</v>
      </c>
      <c r="AD17" s="24">
        <f t="shared" si="0"/>
        <v>0</v>
      </c>
      <c r="AE17" s="24">
        <f t="shared" si="0"/>
        <v>3</v>
      </c>
      <c r="AF17" s="21">
        <f t="shared" si="0"/>
        <v>30</v>
      </c>
      <c r="AG17" s="21">
        <f t="shared" si="0"/>
        <v>0</v>
      </c>
      <c r="AH17" s="21">
        <f t="shared" si="0"/>
        <v>30</v>
      </c>
      <c r="AI17" s="21">
        <f t="shared" si="0"/>
        <v>0</v>
      </c>
      <c r="AJ17" s="21">
        <f t="shared" si="0"/>
        <v>5</v>
      </c>
      <c r="AK17" s="44">
        <f t="shared" si="0"/>
        <v>300</v>
      </c>
      <c r="AL17" s="44">
        <f t="shared" si="0"/>
        <v>20</v>
      </c>
    </row>
    <row r="18" spans="1:38" ht="12.75">
      <c r="A18" s="46" t="s">
        <v>42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ht="12.75">
      <c r="A19" s="47" t="s">
        <v>43</v>
      </c>
      <c r="B19" s="48" t="s">
        <v>44</v>
      </c>
      <c r="C19" s="18"/>
      <c r="D19" s="18" t="s">
        <v>45</v>
      </c>
      <c r="E19" s="18" t="s">
        <v>46</v>
      </c>
      <c r="F19" s="18"/>
      <c r="G19" s="35"/>
      <c r="H19" s="35"/>
      <c r="I19" s="35">
        <v>120</v>
      </c>
      <c r="J19" s="35"/>
      <c r="K19" s="35">
        <v>14</v>
      </c>
      <c r="L19" s="36"/>
      <c r="M19" s="36"/>
      <c r="N19" s="36">
        <v>150</v>
      </c>
      <c r="O19" s="36"/>
      <c r="P19" s="36">
        <v>14</v>
      </c>
      <c r="Q19" s="37"/>
      <c r="R19" s="37"/>
      <c r="S19" s="37">
        <v>120</v>
      </c>
      <c r="T19" s="37"/>
      <c r="U19" s="37">
        <v>8</v>
      </c>
      <c r="V19" s="38"/>
      <c r="W19" s="38"/>
      <c r="X19" s="38">
        <v>90</v>
      </c>
      <c r="Y19" s="38"/>
      <c r="Z19" s="38">
        <v>7</v>
      </c>
      <c r="AA19" s="39"/>
      <c r="AB19" s="39"/>
      <c r="AC19" s="39">
        <v>90</v>
      </c>
      <c r="AD19" s="39"/>
      <c r="AE19" s="39">
        <v>5</v>
      </c>
      <c r="AF19" s="40"/>
      <c r="AG19" s="40"/>
      <c r="AH19" s="40">
        <v>90</v>
      </c>
      <c r="AI19" s="40"/>
      <c r="AJ19" s="49">
        <v>6</v>
      </c>
      <c r="AK19" s="50">
        <v>660</v>
      </c>
      <c r="AL19" s="51">
        <f>K19+P19+U19+Z19+AE19+AJ19</f>
        <v>54</v>
      </c>
    </row>
    <row r="20" spans="1:38" ht="40.5" customHeight="1">
      <c r="A20" s="47" t="s">
        <v>47</v>
      </c>
      <c r="B20" s="48" t="s">
        <v>44</v>
      </c>
      <c r="C20" s="18"/>
      <c r="D20" s="18" t="s">
        <v>45</v>
      </c>
      <c r="E20" s="18" t="s">
        <v>46</v>
      </c>
      <c r="F20" s="18"/>
      <c r="G20" s="35"/>
      <c r="H20" s="35"/>
      <c r="I20" s="35">
        <v>180</v>
      </c>
      <c r="J20" s="35"/>
      <c r="K20" s="35">
        <v>10</v>
      </c>
      <c r="L20" s="36"/>
      <c r="M20" s="36"/>
      <c r="N20" s="36">
        <v>150</v>
      </c>
      <c r="O20" s="36"/>
      <c r="P20" s="36">
        <v>10</v>
      </c>
      <c r="Q20" s="37"/>
      <c r="R20" s="37"/>
      <c r="S20" s="37">
        <v>120</v>
      </c>
      <c r="T20" s="37"/>
      <c r="U20" s="37">
        <v>8</v>
      </c>
      <c r="V20" s="38"/>
      <c r="W20" s="38"/>
      <c r="X20" s="38">
        <v>90</v>
      </c>
      <c r="Y20" s="38"/>
      <c r="Z20" s="38">
        <v>7</v>
      </c>
      <c r="AA20" s="39"/>
      <c r="AB20" s="39"/>
      <c r="AC20" s="39">
        <v>90</v>
      </c>
      <c r="AD20" s="39"/>
      <c r="AE20" s="39">
        <v>5</v>
      </c>
      <c r="AF20" s="40"/>
      <c r="AG20" s="40"/>
      <c r="AH20" s="40">
        <v>90</v>
      </c>
      <c r="AI20" s="40"/>
      <c r="AJ20" s="49">
        <v>6</v>
      </c>
      <c r="AK20" s="50">
        <v>720</v>
      </c>
      <c r="AL20" s="51">
        <f>K20+P20+U20+Z20+AE20+AJ20</f>
        <v>46</v>
      </c>
    </row>
    <row r="21" spans="1:38" ht="12.75">
      <c r="A21" s="47"/>
      <c r="B21" s="48" t="s">
        <v>48</v>
      </c>
      <c r="C21" s="18"/>
      <c r="D21" s="18">
        <v>2</v>
      </c>
      <c r="E21" s="18">
        <v>1.2</v>
      </c>
      <c r="F21" s="52"/>
      <c r="G21" s="35"/>
      <c r="H21" s="35"/>
      <c r="I21" s="35">
        <v>60</v>
      </c>
      <c r="J21" s="35"/>
      <c r="K21" s="35">
        <v>4</v>
      </c>
      <c r="L21" s="36"/>
      <c r="M21" s="36"/>
      <c r="N21" s="36">
        <v>60</v>
      </c>
      <c r="O21" s="36"/>
      <c r="P21" s="36">
        <v>4</v>
      </c>
      <c r="Q21" s="37"/>
      <c r="R21" s="37"/>
      <c r="S21" s="37"/>
      <c r="T21" s="37"/>
      <c r="U21" s="37"/>
      <c r="V21" s="38"/>
      <c r="W21" s="38"/>
      <c r="X21" s="38"/>
      <c r="Y21" s="38"/>
      <c r="Z21" s="38"/>
      <c r="AA21" s="39"/>
      <c r="AB21" s="39"/>
      <c r="AC21" s="39"/>
      <c r="AD21" s="39"/>
      <c r="AE21" s="39"/>
      <c r="AF21" s="40"/>
      <c r="AG21" s="40"/>
      <c r="AH21" s="40"/>
      <c r="AI21" s="40"/>
      <c r="AJ21" s="49"/>
      <c r="AK21" s="50">
        <v>120</v>
      </c>
      <c r="AL21" s="51">
        <f>K21+P21+U21+Z21+AE21+AJ21</f>
        <v>8</v>
      </c>
    </row>
    <row r="22" spans="1:38" ht="27" customHeight="1">
      <c r="A22" s="53" t="s">
        <v>49</v>
      </c>
      <c r="B22" s="48" t="s">
        <v>50</v>
      </c>
      <c r="C22" s="18"/>
      <c r="D22" s="18">
        <v>2</v>
      </c>
      <c r="E22" s="18">
        <v>1</v>
      </c>
      <c r="F22" s="18"/>
      <c r="G22" s="35">
        <v>30</v>
      </c>
      <c r="H22" s="35"/>
      <c r="I22" s="35"/>
      <c r="J22" s="35"/>
      <c r="K22" s="35">
        <v>3</v>
      </c>
      <c r="L22" s="36">
        <v>30</v>
      </c>
      <c r="M22" s="36"/>
      <c r="N22" s="36"/>
      <c r="O22" s="36"/>
      <c r="P22" s="36">
        <v>3</v>
      </c>
      <c r="Q22" s="37"/>
      <c r="R22" s="37"/>
      <c r="S22" s="37"/>
      <c r="T22" s="37"/>
      <c r="U22" s="37"/>
      <c r="V22" s="38"/>
      <c r="W22" s="38"/>
      <c r="X22" s="38"/>
      <c r="Y22" s="38"/>
      <c r="Z22" s="38"/>
      <c r="AA22" s="39"/>
      <c r="AB22" s="39"/>
      <c r="AC22" s="39"/>
      <c r="AD22" s="39"/>
      <c r="AE22" s="39"/>
      <c r="AF22" s="40"/>
      <c r="AG22" s="40"/>
      <c r="AH22" s="40"/>
      <c r="AI22" s="40"/>
      <c r="AJ22" s="40"/>
      <c r="AK22" s="54">
        <f>SUM(G22,L22)</f>
        <v>60</v>
      </c>
      <c r="AL22" s="18">
        <f>SUM(K22,P22)</f>
        <v>6</v>
      </c>
    </row>
    <row r="23" spans="1:38" ht="48" customHeight="1">
      <c r="A23" s="53" t="s">
        <v>51</v>
      </c>
      <c r="B23" s="48" t="s">
        <v>52</v>
      </c>
      <c r="C23" s="18"/>
      <c r="D23" s="18">
        <v>1</v>
      </c>
      <c r="E23" s="18"/>
      <c r="F23" s="18"/>
      <c r="G23" s="35"/>
      <c r="H23" s="35"/>
      <c r="I23" s="35">
        <v>30</v>
      </c>
      <c r="J23" s="35"/>
      <c r="K23" s="35">
        <v>3</v>
      </c>
      <c r="L23" s="36"/>
      <c r="M23" s="36"/>
      <c r="N23" s="36"/>
      <c r="O23" s="36"/>
      <c r="P23" s="36"/>
      <c r="Q23" s="37"/>
      <c r="R23" s="37"/>
      <c r="S23" s="37"/>
      <c r="T23" s="37"/>
      <c r="U23" s="37"/>
      <c r="V23" s="38"/>
      <c r="W23" s="38"/>
      <c r="X23" s="38"/>
      <c r="Y23" s="38"/>
      <c r="Z23" s="38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18">
        <v>30</v>
      </c>
      <c r="AL23" s="18">
        <v>3</v>
      </c>
    </row>
    <row r="24" spans="1:38" ht="36" customHeight="1">
      <c r="A24" s="53" t="s">
        <v>53</v>
      </c>
      <c r="B24" s="48" t="s">
        <v>54</v>
      </c>
      <c r="C24" s="18"/>
      <c r="D24" s="18">
        <v>1</v>
      </c>
      <c r="E24" s="18"/>
      <c r="F24" s="18"/>
      <c r="G24" s="35"/>
      <c r="H24" s="35"/>
      <c r="I24" s="35">
        <v>30</v>
      </c>
      <c r="J24" s="35"/>
      <c r="K24" s="35">
        <v>3</v>
      </c>
      <c r="L24" s="36"/>
      <c r="M24" s="36"/>
      <c r="N24" s="36"/>
      <c r="O24" s="36"/>
      <c r="P24" s="36"/>
      <c r="Q24" s="37"/>
      <c r="R24" s="37"/>
      <c r="S24" s="37"/>
      <c r="T24" s="37"/>
      <c r="U24" s="37"/>
      <c r="V24" s="38"/>
      <c r="W24" s="38"/>
      <c r="X24" s="38"/>
      <c r="Y24" s="38"/>
      <c r="Z24" s="38"/>
      <c r="AA24" s="39"/>
      <c r="AB24" s="39"/>
      <c r="AC24" s="39"/>
      <c r="AD24" s="39"/>
      <c r="AE24" s="39"/>
      <c r="AF24" s="40"/>
      <c r="AG24" s="40"/>
      <c r="AH24" s="40"/>
      <c r="AI24" s="40"/>
      <c r="AJ24" s="40"/>
      <c r="AK24" s="18">
        <v>30</v>
      </c>
      <c r="AL24" s="18">
        <v>3</v>
      </c>
    </row>
    <row r="25" spans="1:38" ht="30.75" customHeight="1">
      <c r="A25" s="53" t="s">
        <v>55</v>
      </c>
      <c r="B25" s="48" t="s">
        <v>56</v>
      </c>
      <c r="C25" s="18"/>
      <c r="D25" s="18">
        <v>2</v>
      </c>
      <c r="E25" s="18"/>
      <c r="F25" s="18"/>
      <c r="G25" s="35"/>
      <c r="H25" s="35"/>
      <c r="I25" s="35"/>
      <c r="J25" s="35"/>
      <c r="K25" s="35"/>
      <c r="L25" s="36"/>
      <c r="M25" s="36"/>
      <c r="N25" s="36">
        <v>30</v>
      </c>
      <c r="O25" s="36"/>
      <c r="P25" s="36">
        <v>3</v>
      </c>
      <c r="Q25" s="37"/>
      <c r="R25" s="37"/>
      <c r="S25" s="37"/>
      <c r="T25" s="37"/>
      <c r="U25" s="37"/>
      <c r="V25" s="38"/>
      <c r="W25" s="38"/>
      <c r="X25" s="38"/>
      <c r="Y25" s="38"/>
      <c r="Z25" s="38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18">
        <v>30</v>
      </c>
      <c r="AL25" s="18">
        <v>3</v>
      </c>
    </row>
    <row r="26" spans="1:38" ht="30.75" customHeight="1">
      <c r="A26" s="53" t="s">
        <v>57</v>
      </c>
      <c r="B26" s="48" t="s">
        <v>58</v>
      </c>
      <c r="C26" s="18"/>
      <c r="D26" s="18">
        <v>3</v>
      </c>
      <c r="E26" s="18"/>
      <c r="F26" s="18"/>
      <c r="G26" s="35"/>
      <c r="H26" s="35"/>
      <c r="I26" s="35"/>
      <c r="J26" s="35"/>
      <c r="K26" s="35"/>
      <c r="L26" s="36"/>
      <c r="M26" s="36"/>
      <c r="N26" s="36"/>
      <c r="O26" s="36"/>
      <c r="P26" s="36"/>
      <c r="Q26" s="37">
        <v>30</v>
      </c>
      <c r="R26" s="37"/>
      <c r="S26" s="37"/>
      <c r="T26" s="37"/>
      <c r="U26" s="37">
        <v>3</v>
      </c>
      <c r="V26" s="38"/>
      <c r="W26" s="38"/>
      <c r="X26" s="38"/>
      <c r="Y26" s="38"/>
      <c r="Z26" s="38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18">
        <v>30</v>
      </c>
      <c r="AL26" s="18">
        <v>3</v>
      </c>
    </row>
    <row r="27" spans="1:38" ht="30.75" customHeight="1">
      <c r="A27" s="53" t="s">
        <v>59</v>
      </c>
      <c r="B27" s="48" t="s">
        <v>60</v>
      </c>
      <c r="C27" s="18"/>
      <c r="D27" s="18">
        <v>4</v>
      </c>
      <c r="E27" s="18"/>
      <c r="F27" s="18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7"/>
      <c r="R27" s="37"/>
      <c r="S27" s="37"/>
      <c r="T27" s="37"/>
      <c r="U27" s="37"/>
      <c r="V27" s="38">
        <v>30</v>
      </c>
      <c r="W27" s="38"/>
      <c r="X27" s="38"/>
      <c r="Y27" s="38"/>
      <c r="Z27" s="38">
        <v>4</v>
      </c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18">
        <v>30</v>
      </c>
      <c r="AL27" s="18">
        <v>4</v>
      </c>
    </row>
    <row r="28" spans="1:38" ht="30.75" customHeight="1">
      <c r="A28" s="53" t="s">
        <v>61</v>
      </c>
      <c r="B28" s="48" t="s">
        <v>62</v>
      </c>
      <c r="C28" s="18"/>
      <c r="D28" s="18">
        <v>5</v>
      </c>
      <c r="E28" s="18"/>
      <c r="F28" s="18"/>
      <c r="G28" s="35"/>
      <c r="H28" s="35"/>
      <c r="I28" s="35"/>
      <c r="J28" s="35"/>
      <c r="K28" s="35"/>
      <c r="L28" s="36"/>
      <c r="M28" s="36"/>
      <c r="N28" s="36"/>
      <c r="O28" s="36"/>
      <c r="P28" s="36"/>
      <c r="Q28" s="37"/>
      <c r="R28" s="37"/>
      <c r="S28" s="37"/>
      <c r="T28" s="37"/>
      <c r="U28" s="37"/>
      <c r="V28" s="38"/>
      <c r="W28" s="38"/>
      <c r="X28" s="38"/>
      <c r="Y28" s="38"/>
      <c r="Z28" s="38"/>
      <c r="AA28" s="39"/>
      <c r="AB28" s="39"/>
      <c r="AC28" s="39">
        <v>30</v>
      </c>
      <c r="AD28" s="39"/>
      <c r="AE28" s="39">
        <v>4</v>
      </c>
      <c r="AF28" s="40"/>
      <c r="AG28" s="40"/>
      <c r="AH28" s="40"/>
      <c r="AI28" s="40"/>
      <c r="AJ28" s="40"/>
      <c r="AK28" s="18">
        <v>30</v>
      </c>
      <c r="AL28" s="18">
        <v>4</v>
      </c>
    </row>
    <row r="29" spans="1:38" ht="12.75">
      <c r="A29" s="53" t="s">
        <v>63</v>
      </c>
      <c r="B29" s="48" t="s">
        <v>64</v>
      </c>
      <c r="C29" s="18"/>
      <c r="D29" s="18">
        <v>2</v>
      </c>
      <c r="E29" s="18">
        <v>1</v>
      </c>
      <c r="F29" s="18"/>
      <c r="G29" s="35">
        <v>30</v>
      </c>
      <c r="H29" s="35"/>
      <c r="I29" s="35"/>
      <c r="J29" s="35"/>
      <c r="K29" s="35">
        <v>4</v>
      </c>
      <c r="L29" s="36">
        <v>30</v>
      </c>
      <c r="M29" s="36"/>
      <c r="N29" s="36"/>
      <c r="O29" s="36"/>
      <c r="P29" s="36">
        <v>4</v>
      </c>
      <c r="Q29" s="37"/>
      <c r="R29" s="37"/>
      <c r="S29" s="37"/>
      <c r="T29" s="37"/>
      <c r="U29" s="37"/>
      <c r="V29" s="38"/>
      <c r="W29" s="38"/>
      <c r="X29" s="38"/>
      <c r="Y29" s="38"/>
      <c r="Z29" s="38"/>
      <c r="AA29" s="39"/>
      <c r="AB29" s="39"/>
      <c r="AC29" s="39"/>
      <c r="AD29" s="39"/>
      <c r="AE29" s="39"/>
      <c r="AF29" s="40"/>
      <c r="AG29" s="40"/>
      <c r="AH29" s="40"/>
      <c r="AI29" s="40"/>
      <c r="AJ29" s="40"/>
      <c r="AK29" s="18">
        <f>G29+H29+I29+J29+L29+M29+O29+N29+Q29+R29+S29+T29+V29+W29+X29+Y29+AA29+AB29+AC29+AD29+AF29+AG29+AH29+AI29</f>
        <v>60</v>
      </c>
      <c r="AL29" s="18">
        <f>K29+P29+U29+Z29+AE29+AJ29</f>
        <v>8</v>
      </c>
    </row>
    <row r="30" spans="1:38" ht="12.75">
      <c r="A30" s="33" t="s">
        <v>65</v>
      </c>
      <c r="B30" s="48" t="s">
        <v>66</v>
      </c>
      <c r="C30" s="18"/>
      <c r="D30" s="18">
        <v>3</v>
      </c>
      <c r="E30" s="18">
        <v>2.3</v>
      </c>
      <c r="F30" s="18"/>
      <c r="G30" s="35"/>
      <c r="H30" s="35"/>
      <c r="I30" s="35"/>
      <c r="J30" s="35"/>
      <c r="K30" s="35"/>
      <c r="L30" s="36">
        <v>30</v>
      </c>
      <c r="M30" s="36"/>
      <c r="N30" s="36"/>
      <c r="O30" s="36"/>
      <c r="P30" s="36">
        <v>3</v>
      </c>
      <c r="Q30" s="37"/>
      <c r="R30" s="37"/>
      <c r="S30" s="37">
        <v>30</v>
      </c>
      <c r="T30" s="37"/>
      <c r="U30" s="37">
        <v>3</v>
      </c>
      <c r="V30" s="38"/>
      <c r="W30" s="38"/>
      <c r="X30" s="38"/>
      <c r="Y30" s="38"/>
      <c r="Z30" s="38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18">
        <f>G30+H30+I30+J30+L30+M30+O30+N30+Q30+R30+S30+T30+V30+W30+X30+Y30+AA30+AB30+AC30+AD30+AF30+AG30+AH30+AI30</f>
        <v>60</v>
      </c>
      <c r="AL30" s="18">
        <f>K30+P30+U30+Z30+AE30+AJ30</f>
        <v>6</v>
      </c>
    </row>
    <row r="31" spans="1:38" ht="12.75">
      <c r="A31" s="53" t="s">
        <v>67</v>
      </c>
      <c r="B31" s="48" t="s">
        <v>68</v>
      </c>
      <c r="C31" s="18"/>
      <c r="D31" s="18">
        <v>5</v>
      </c>
      <c r="E31" s="18">
        <v>3.4</v>
      </c>
      <c r="F31" s="18"/>
      <c r="G31" s="35"/>
      <c r="H31" s="35"/>
      <c r="I31" s="35"/>
      <c r="J31" s="35"/>
      <c r="K31" s="35"/>
      <c r="L31" s="36"/>
      <c r="M31" s="36"/>
      <c r="N31" s="36"/>
      <c r="O31" s="36"/>
      <c r="P31" s="36"/>
      <c r="Q31" s="37">
        <v>15</v>
      </c>
      <c r="R31" s="37"/>
      <c r="S31" s="37"/>
      <c r="T31" s="37"/>
      <c r="U31" s="37">
        <v>1</v>
      </c>
      <c r="V31" s="38">
        <v>30</v>
      </c>
      <c r="W31" s="38"/>
      <c r="X31" s="38"/>
      <c r="Y31" s="38"/>
      <c r="Z31" s="38">
        <v>3</v>
      </c>
      <c r="AA31" s="39">
        <v>30</v>
      </c>
      <c r="AB31" s="39"/>
      <c r="AC31" s="39"/>
      <c r="AD31" s="39"/>
      <c r="AE31" s="39">
        <v>2</v>
      </c>
      <c r="AF31" s="40"/>
      <c r="AG31" s="40"/>
      <c r="AH31" s="40"/>
      <c r="AI31" s="40"/>
      <c r="AJ31" s="40"/>
      <c r="AK31" s="18">
        <f>G31+H31+I31+J31+L31+M31+O31+N31+Q31+R31+S31+T31+V31+W31+X31+Y31+AA31+AB31+AC31+AD31+AF31+AG31+AH31+AI31</f>
        <v>75</v>
      </c>
      <c r="AL31" s="18">
        <f>K31+P31+U31+Z31+AE31+AJ31</f>
        <v>6</v>
      </c>
    </row>
    <row r="32" spans="1:38" ht="12.75">
      <c r="A32" s="33" t="s">
        <v>69</v>
      </c>
      <c r="B32" s="48" t="s">
        <v>70</v>
      </c>
      <c r="C32" s="18"/>
      <c r="D32" s="18">
        <v>6</v>
      </c>
      <c r="E32" s="18">
        <v>5</v>
      </c>
      <c r="F32" s="18"/>
      <c r="G32" s="35"/>
      <c r="H32" s="35"/>
      <c r="I32" s="35"/>
      <c r="J32" s="35"/>
      <c r="K32" s="35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8"/>
      <c r="W32" s="38"/>
      <c r="X32" s="38"/>
      <c r="Y32" s="38"/>
      <c r="Z32" s="38"/>
      <c r="AA32" s="39">
        <v>30</v>
      </c>
      <c r="AB32" s="39"/>
      <c r="AC32" s="39"/>
      <c r="AD32" s="39"/>
      <c r="AE32" s="39">
        <v>2</v>
      </c>
      <c r="AF32" s="40">
        <v>30</v>
      </c>
      <c r="AG32" s="40"/>
      <c r="AH32" s="40"/>
      <c r="AI32" s="40"/>
      <c r="AJ32" s="40">
        <v>2</v>
      </c>
      <c r="AK32" s="18">
        <f>G32+H32+I32+J32+L32+M32+O32+N32+Q32+R32+S32+T32+V32+W32+X32+Y32+AA32+AB32+AC32+AD32+AF32+AG32+AH32+AI32</f>
        <v>60</v>
      </c>
      <c r="AL32" s="18">
        <f>K32+P32+U32+Z32+AE32+AJ32</f>
        <v>4</v>
      </c>
    </row>
    <row r="33" spans="1:38" ht="12.75">
      <c r="A33" s="53" t="s">
        <v>71</v>
      </c>
      <c r="B33" s="55" t="s">
        <v>72</v>
      </c>
      <c r="C33" s="18"/>
      <c r="D33" s="18"/>
      <c r="E33" s="18"/>
      <c r="F33" s="18">
        <v>5.6</v>
      </c>
      <c r="G33" s="35"/>
      <c r="H33" s="35"/>
      <c r="I33" s="35"/>
      <c r="J33" s="35"/>
      <c r="K33" s="35"/>
      <c r="L33" s="36"/>
      <c r="M33" s="36"/>
      <c r="N33" s="36"/>
      <c r="O33" s="36"/>
      <c r="P33" s="36"/>
      <c r="Q33" s="56"/>
      <c r="R33" s="56"/>
      <c r="S33" s="56"/>
      <c r="T33" s="56"/>
      <c r="U33" s="56"/>
      <c r="V33" s="57"/>
      <c r="W33" s="57"/>
      <c r="X33" s="57"/>
      <c r="Y33" s="57"/>
      <c r="Z33" s="57"/>
      <c r="AA33" s="58"/>
      <c r="AB33" s="58"/>
      <c r="AC33" s="58"/>
      <c r="AD33" s="39">
        <v>30</v>
      </c>
      <c r="AE33" s="58">
        <v>3</v>
      </c>
      <c r="AF33" s="59"/>
      <c r="AG33" s="59"/>
      <c r="AH33" s="59"/>
      <c r="AI33" s="40">
        <v>30</v>
      </c>
      <c r="AJ33" s="59">
        <v>7</v>
      </c>
      <c r="AK33" s="60">
        <f>G33+H33+I33+J33+L33+M33+O33+N33+Q33+R33+S33+T33+V33+W33+X33+Y33+AA33+AB33+AC33+AD33+AF33+AG33+AH33+AI33</f>
        <v>60</v>
      </c>
      <c r="AL33" s="18">
        <f>K33+P33+U33+Z33+AE33+AJ33</f>
        <v>10</v>
      </c>
    </row>
    <row r="34" spans="1:38" ht="15" customHeight="1">
      <c r="A34" s="44" t="s">
        <v>73</v>
      </c>
      <c r="B34" s="44"/>
      <c r="C34" s="18"/>
      <c r="D34" s="18"/>
      <c r="E34" s="18"/>
      <c r="F34" s="18"/>
      <c r="G34" s="22">
        <f>SUM(G19:G33)</f>
        <v>60</v>
      </c>
      <c r="H34" s="22">
        <v>0</v>
      </c>
      <c r="I34" s="22">
        <f>SUM(I19,I22:I33)</f>
        <v>180</v>
      </c>
      <c r="J34" s="22">
        <v>0</v>
      </c>
      <c r="K34" s="22">
        <f>SUM(K19,K22:K33)</f>
        <v>27</v>
      </c>
      <c r="L34" s="19">
        <f>SUM(L19:L33)</f>
        <v>90</v>
      </c>
      <c r="M34" s="19">
        <f>SUM(M19,M22:M33)</f>
        <v>0</v>
      </c>
      <c r="N34" s="19">
        <f>SUM(N19,N22:N33)</f>
        <v>180</v>
      </c>
      <c r="O34" s="19">
        <f>O19+O30+O31+O32</f>
        <v>0</v>
      </c>
      <c r="P34" s="61">
        <f>SUM(P19,P22:P33)</f>
        <v>27</v>
      </c>
      <c r="Q34" s="62">
        <f>SUM(Q19,Q22:Q33)</f>
        <v>45</v>
      </c>
      <c r="R34" s="62">
        <v>0</v>
      </c>
      <c r="S34" s="62">
        <f>SUM(S19,S22:S33)</f>
        <v>150</v>
      </c>
      <c r="T34" s="62">
        <v>0</v>
      </c>
      <c r="U34" s="62">
        <f>SUM(U19,U22:U33)</f>
        <v>15</v>
      </c>
      <c r="V34" s="63">
        <f>SUM(V19,V22:V33)</f>
        <v>60</v>
      </c>
      <c r="W34" s="63">
        <v>0</v>
      </c>
      <c r="X34" s="63">
        <f>SUM(X19,X22:X33)</f>
        <v>90</v>
      </c>
      <c r="Y34" s="63">
        <v>0</v>
      </c>
      <c r="Z34" s="63">
        <f>SUM(Z19,Z22:Z33)</f>
        <v>14</v>
      </c>
      <c r="AA34" s="64">
        <f>SUM(AA19,AA22:AA33)</f>
        <v>60</v>
      </c>
      <c r="AB34" s="64">
        <v>0</v>
      </c>
      <c r="AC34" s="64">
        <f>SUM(AC19,AC22:AC33)</f>
        <v>120</v>
      </c>
      <c r="AD34" s="65">
        <f>AD33</f>
        <v>30</v>
      </c>
      <c r="AE34" s="64">
        <f>SUM(AE19,AE22:AE33)</f>
        <v>16</v>
      </c>
      <c r="AF34" s="66">
        <f>SUM(AF19,AF22:AF33)</f>
        <v>30</v>
      </c>
      <c r="AG34" s="66">
        <v>0</v>
      </c>
      <c r="AH34" s="66">
        <f>SUM(AH19,AH22:AH33)</f>
        <v>90</v>
      </c>
      <c r="AI34" s="67">
        <f>AI33</f>
        <v>30</v>
      </c>
      <c r="AJ34" s="66">
        <f>SUM(AJ19,AJ22:AJ33)</f>
        <v>15</v>
      </c>
      <c r="AK34" s="43">
        <f>SUM(AK19,AK22:AK33)</f>
        <v>1215</v>
      </c>
      <c r="AL34" s="68">
        <f>SUM(AL19,AL22:AL33)</f>
        <v>114</v>
      </c>
    </row>
    <row r="35" spans="1:38" s="45" customFormat="1" ht="12.75">
      <c r="A35" s="43" t="s">
        <v>74</v>
      </c>
      <c r="B35" s="43"/>
      <c r="C35" s="44"/>
      <c r="D35" s="18"/>
      <c r="E35" s="18"/>
      <c r="F35" s="18"/>
      <c r="G35" s="22">
        <f>SUM(G19:G33)</f>
        <v>60</v>
      </c>
      <c r="H35" s="22">
        <v>0</v>
      </c>
      <c r="I35" s="22">
        <f>SUM(I20:I33)</f>
        <v>300</v>
      </c>
      <c r="J35" s="22">
        <v>0</v>
      </c>
      <c r="K35" s="22">
        <f>SUM(K20:K33)</f>
        <v>27</v>
      </c>
      <c r="L35" s="19">
        <f>SUM(L19:L33)</f>
        <v>90</v>
      </c>
      <c r="M35" s="19">
        <v>0</v>
      </c>
      <c r="N35" s="19">
        <f>SUM(N20:N33)</f>
        <v>240</v>
      </c>
      <c r="O35" s="19">
        <v>0</v>
      </c>
      <c r="P35" s="61">
        <f>SUM(P20:P33)</f>
        <v>27</v>
      </c>
      <c r="Q35" s="62">
        <f>SUM(Q20:Q33)</f>
        <v>45</v>
      </c>
      <c r="R35" s="62">
        <v>0</v>
      </c>
      <c r="S35" s="62">
        <f>SUM(S20:S33)</f>
        <v>150</v>
      </c>
      <c r="T35" s="62">
        <v>0</v>
      </c>
      <c r="U35" s="62">
        <f>SUM(U20:U33)</f>
        <v>15</v>
      </c>
      <c r="V35" s="63">
        <f>SUM(V20:V33)</f>
        <v>60</v>
      </c>
      <c r="W35" s="63">
        <v>0</v>
      </c>
      <c r="X35" s="63">
        <f>SUM(X20:X33)</f>
        <v>90</v>
      </c>
      <c r="Y35" s="63">
        <v>0</v>
      </c>
      <c r="Z35" s="63">
        <f>SUM(Z20:Z33)</f>
        <v>14</v>
      </c>
      <c r="AA35" s="64">
        <f>SUM(AA20:AA33)</f>
        <v>60</v>
      </c>
      <c r="AB35" s="64">
        <v>0</v>
      </c>
      <c r="AC35" s="64">
        <f>SUM(AC20:AC33)</f>
        <v>120</v>
      </c>
      <c r="AD35" s="65">
        <f>AD34</f>
        <v>30</v>
      </c>
      <c r="AE35" s="64">
        <f>SUM(AE20:AE33)</f>
        <v>16</v>
      </c>
      <c r="AF35" s="66">
        <f>SUM(AF20:AF33)</f>
        <v>30</v>
      </c>
      <c r="AG35" s="66">
        <v>0</v>
      </c>
      <c r="AH35" s="66">
        <f>SUM(AH20:AH33)</f>
        <v>90</v>
      </c>
      <c r="AI35" s="67">
        <f>AI34</f>
        <v>30</v>
      </c>
      <c r="AJ35" s="66">
        <f>SUM(AJ20:AJ33)</f>
        <v>15</v>
      </c>
      <c r="AK35" s="43">
        <f>SUM(AK20:AK33)</f>
        <v>1395</v>
      </c>
      <c r="AL35" s="68">
        <f>SUM(AL20:AL33)</f>
        <v>114</v>
      </c>
    </row>
    <row r="36" spans="1:38" ht="12.75">
      <c r="A36" s="46" t="s">
        <v>75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ht="12.75">
      <c r="A37" s="33" t="s">
        <v>76</v>
      </c>
      <c r="B37" s="55" t="s">
        <v>77</v>
      </c>
      <c r="C37" s="18"/>
      <c r="D37" s="18">
        <v>3</v>
      </c>
      <c r="E37" s="18"/>
      <c r="F37" s="18"/>
      <c r="G37" s="35"/>
      <c r="H37" s="35"/>
      <c r="I37" s="35"/>
      <c r="J37" s="35"/>
      <c r="K37" s="35"/>
      <c r="L37" s="36"/>
      <c r="M37" s="36"/>
      <c r="N37" s="36"/>
      <c r="O37" s="36"/>
      <c r="P37" s="36"/>
      <c r="Q37" s="37">
        <v>30</v>
      </c>
      <c r="R37" s="37"/>
      <c r="S37" s="37"/>
      <c r="T37" s="37"/>
      <c r="U37" s="37">
        <v>2</v>
      </c>
      <c r="V37" s="38"/>
      <c r="W37" s="38"/>
      <c r="X37" s="38"/>
      <c r="Y37" s="38"/>
      <c r="Z37" s="38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18">
        <f>G37+H37+I37+J37+L37+M37+O37+N37+Q37+R37+S37+T37+V37+W37+X37+Y37+AA37+AB37+AC37+AD37+AF37+AG37+AH37+AI37</f>
        <v>30</v>
      </c>
      <c r="AL37" s="18">
        <f>K37+P37+U37+Z37+AE37+AJ37</f>
        <v>2</v>
      </c>
    </row>
    <row r="38" spans="1:38" ht="63.75" customHeight="1">
      <c r="A38" s="33" t="s">
        <v>78</v>
      </c>
      <c r="B38" s="55" t="s">
        <v>79</v>
      </c>
      <c r="C38" s="18"/>
      <c r="D38" s="18">
        <v>4</v>
      </c>
      <c r="E38" s="18">
        <v>3.4</v>
      </c>
      <c r="F38" s="18"/>
      <c r="G38" s="35"/>
      <c r="H38" s="35"/>
      <c r="I38" s="35"/>
      <c r="J38" s="35"/>
      <c r="K38" s="35"/>
      <c r="L38" s="36"/>
      <c r="M38" s="36"/>
      <c r="N38" s="36"/>
      <c r="O38" s="36"/>
      <c r="P38" s="36"/>
      <c r="Q38" s="37"/>
      <c r="R38" s="37"/>
      <c r="S38" s="37">
        <v>30</v>
      </c>
      <c r="T38" s="37"/>
      <c r="U38" s="37">
        <v>3</v>
      </c>
      <c r="V38" s="38"/>
      <c r="W38" s="38"/>
      <c r="X38" s="38">
        <v>30</v>
      </c>
      <c r="Y38" s="38"/>
      <c r="Z38" s="38">
        <v>5</v>
      </c>
      <c r="AA38" s="39"/>
      <c r="AB38" s="39"/>
      <c r="AC38" s="39"/>
      <c r="AD38" s="39"/>
      <c r="AE38" s="39"/>
      <c r="AF38" s="40"/>
      <c r="AG38" s="40"/>
      <c r="AH38" s="40"/>
      <c r="AI38" s="40"/>
      <c r="AJ38" s="40"/>
      <c r="AK38" s="18">
        <f>G38+H38+I38+J38+L38+M38+O38+N38+Q38+R38+S38+T38+V38+W38+X38+Y38+AA38+AB38+AC38+AD38+AF38+AG38+AH38+AI38</f>
        <v>60</v>
      </c>
      <c r="AL38" s="18">
        <f>K38+P38+U38+Z38+AE38+AJ38</f>
        <v>8</v>
      </c>
    </row>
    <row r="39" spans="1:38" ht="18.75" customHeight="1">
      <c r="A39" s="33" t="s">
        <v>80</v>
      </c>
      <c r="B39" s="69" t="s">
        <v>81</v>
      </c>
      <c r="C39" s="70"/>
      <c r="D39" s="71">
        <v>5</v>
      </c>
      <c r="E39" s="71" t="s">
        <v>82</v>
      </c>
      <c r="F39" s="71"/>
      <c r="G39" s="72"/>
      <c r="H39" s="72"/>
      <c r="I39" s="72"/>
      <c r="J39" s="72"/>
      <c r="K39" s="72"/>
      <c r="L39" s="73"/>
      <c r="M39" s="73"/>
      <c r="N39" s="73"/>
      <c r="O39" s="73"/>
      <c r="P39" s="73"/>
      <c r="Q39" s="74"/>
      <c r="R39" s="74"/>
      <c r="S39" s="74">
        <v>30</v>
      </c>
      <c r="T39" s="74"/>
      <c r="U39" s="74">
        <v>3</v>
      </c>
      <c r="V39" s="75"/>
      <c r="W39" s="75"/>
      <c r="X39" s="75">
        <v>30</v>
      </c>
      <c r="Y39" s="75"/>
      <c r="Z39" s="75">
        <v>3</v>
      </c>
      <c r="AA39" s="76"/>
      <c r="AB39" s="76"/>
      <c r="AC39" s="76">
        <v>30</v>
      </c>
      <c r="AD39" s="76"/>
      <c r="AE39" s="76">
        <v>5</v>
      </c>
      <c r="AF39" s="77"/>
      <c r="AG39" s="77"/>
      <c r="AH39" s="77"/>
      <c r="AI39" s="77"/>
      <c r="AJ39" s="77"/>
      <c r="AK39" s="71">
        <f>SUM(S39,X39,AC39)</f>
        <v>90</v>
      </c>
      <c r="AL39" s="71">
        <f>SUM(U39,Z39,AE39)</f>
        <v>11</v>
      </c>
    </row>
    <row r="40" spans="1:38" ht="12.75">
      <c r="A40" s="33" t="s">
        <v>83</v>
      </c>
      <c r="B40" s="55" t="s">
        <v>84</v>
      </c>
      <c r="C40" s="18"/>
      <c r="D40" s="18">
        <v>6</v>
      </c>
      <c r="E40" s="18">
        <v>5</v>
      </c>
      <c r="F40" s="18"/>
      <c r="G40" s="35"/>
      <c r="H40" s="35"/>
      <c r="I40" s="35"/>
      <c r="J40" s="35"/>
      <c r="K40" s="35"/>
      <c r="L40" s="36"/>
      <c r="M40" s="36"/>
      <c r="N40" s="36"/>
      <c r="O40" s="36"/>
      <c r="P40" s="36"/>
      <c r="Q40" s="37"/>
      <c r="R40" s="37"/>
      <c r="S40" s="37"/>
      <c r="T40" s="37"/>
      <c r="U40" s="37"/>
      <c r="V40" s="38"/>
      <c r="W40" s="38"/>
      <c r="X40" s="38"/>
      <c r="Y40" s="38"/>
      <c r="Z40" s="38"/>
      <c r="AA40" s="39"/>
      <c r="AB40" s="39"/>
      <c r="AC40" s="39">
        <v>30</v>
      </c>
      <c r="AD40" s="39"/>
      <c r="AE40" s="39">
        <v>4</v>
      </c>
      <c r="AF40" s="40"/>
      <c r="AG40" s="40"/>
      <c r="AH40" s="40">
        <v>30</v>
      </c>
      <c r="AI40" s="40"/>
      <c r="AJ40" s="40">
        <v>2</v>
      </c>
      <c r="AK40" s="18">
        <f>G40+H40+I40+J40+L40+M40+O40+N40+Q40+R40+S40+T40+V40+W40+X40+Y40+AA40+AB40+AC40+AD40+AF40+AG40+AH40+AI40</f>
        <v>60</v>
      </c>
      <c r="AL40" s="18">
        <f>K40+P40+U40+Z40+AE40+AJ40</f>
        <v>6</v>
      </c>
    </row>
    <row r="41" spans="1:38" ht="30.75" customHeight="1">
      <c r="A41" s="33" t="s">
        <v>85</v>
      </c>
      <c r="B41" s="55" t="s">
        <v>86</v>
      </c>
      <c r="C41" s="18"/>
      <c r="D41" s="18"/>
      <c r="E41" s="18">
        <v>4</v>
      </c>
      <c r="F41" s="18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7"/>
      <c r="R41" s="37"/>
      <c r="S41" s="37"/>
      <c r="T41" s="37"/>
      <c r="U41" s="37"/>
      <c r="V41" s="38"/>
      <c r="W41" s="38"/>
      <c r="X41" s="38">
        <v>30</v>
      </c>
      <c r="Y41" s="38"/>
      <c r="Z41" s="38">
        <v>3</v>
      </c>
      <c r="AA41" s="39"/>
      <c r="AB41" s="39"/>
      <c r="AC41" s="39"/>
      <c r="AD41" s="39"/>
      <c r="AE41" s="39"/>
      <c r="AF41" s="40"/>
      <c r="AG41" s="40"/>
      <c r="AH41" s="40"/>
      <c r="AI41" s="40"/>
      <c r="AJ41" s="40"/>
      <c r="AK41" s="18">
        <f>G41+H41+I41+J41+L41+M41+O41+N41+Q41+R41+S41+T41+V41+W41+X41+Y41+AA41+AB41+AC41+AD41+AF41+AG41+AH41+AI41</f>
        <v>30</v>
      </c>
      <c r="AL41" s="18">
        <f>K41+P41+U41+Z41+AE41+AJ41</f>
        <v>3</v>
      </c>
    </row>
    <row r="42" spans="1:38" ht="30" customHeight="1">
      <c r="A42" s="33" t="s">
        <v>87</v>
      </c>
      <c r="B42" s="55" t="s">
        <v>88</v>
      </c>
      <c r="C42" s="18"/>
      <c r="D42" s="18"/>
      <c r="E42" s="18">
        <v>6</v>
      </c>
      <c r="F42" s="18"/>
      <c r="G42" s="35"/>
      <c r="H42" s="35"/>
      <c r="I42" s="35"/>
      <c r="J42" s="35"/>
      <c r="K42" s="35"/>
      <c r="L42" s="36"/>
      <c r="M42" s="36"/>
      <c r="N42" s="36"/>
      <c r="O42" s="36"/>
      <c r="P42" s="36"/>
      <c r="Q42" s="37"/>
      <c r="R42" s="37"/>
      <c r="S42" s="37"/>
      <c r="T42" s="37"/>
      <c r="U42" s="37"/>
      <c r="V42" s="38"/>
      <c r="W42" s="38"/>
      <c r="X42" s="38"/>
      <c r="Y42" s="38"/>
      <c r="Z42" s="38"/>
      <c r="AA42" s="39"/>
      <c r="AB42" s="39"/>
      <c r="AC42" s="39"/>
      <c r="AD42" s="39"/>
      <c r="AE42" s="39"/>
      <c r="AF42" s="40"/>
      <c r="AG42" s="40"/>
      <c r="AH42" s="40">
        <v>30</v>
      </c>
      <c r="AI42" s="40"/>
      <c r="AJ42" s="40">
        <v>2</v>
      </c>
      <c r="AK42" s="18">
        <f>G42+H42+I42+J42+L42+M42+O42+N42+Q42+R42+S42+T42+V42+W42+X42+Y42+AA42+AB42+AC42+AD42+AF42+AG42+AH42+AI42</f>
        <v>30</v>
      </c>
      <c r="AL42" s="18">
        <f>K42+P42+U42+Z42+AE42+AJ42</f>
        <v>2</v>
      </c>
    </row>
    <row r="43" spans="1:38" ht="32.25" customHeight="1">
      <c r="A43" s="33" t="s">
        <v>89</v>
      </c>
      <c r="B43" s="55" t="s">
        <v>90</v>
      </c>
      <c r="C43" s="18"/>
      <c r="D43" s="18"/>
      <c r="E43" s="18"/>
      <c r="F43" s="18">
        <v>6</v>
      </c>
      <c r="G43" s="35"/>
      <c r="H43" s="35"/>
      <c r="I43" s="35"/>
      <c r="J43" s="35"/>
      <c r="K43" s="35"/>
      <c r="L43" s="36"/>
      <c r="M43" s="36"/>
      <c r="N43" s="36"/>
      <c r="O43" s="36"/>
      <c r="P43" s="36"/>
      <c r="Q43" s="37"/>
      <c r="R43" s="37"/>
      <c r="S43" s="37"/>
      <c r="T43" s="37"/>
      <c r="U43" s="37"/>
      <c r="V43" s="38"/>
      <c r="W43" s="38"/>
      <c r="X43" s="38"/>
      <c r="Y43" s="38"/>
      <c r="Z43" s="38"/>
      <c r="AA43" s="39"/>
      <c r="AB43" s="39"/>
      <c r="AC43" s="39"/>
      <c r="AD43" s="39"/>
      <c r="AE43" s="39"/>
      <c r="AF43" s="40"/>
      <c r="AG43" s="40"/>
      <c r="AH43" s="40"/>
      <c r="AI43" s="40"/>
      <c r="AJ43" s="40">
        <v>4</v>
      </c>
      <c r="AK43" s="18">
        <f>G43+H43+I43+J43+L43+M43+O43+N43+Q43+R43+S43+T43+V43+W43+X43+Y43+AA43+AB43+AC43+AD43+AF43+AG43+AH43+AI43</f>
        <v>0</v>
      </c>
      <c r="AL43" s="18">
        <f>K43+P43+U43+Z43+AE43+AJ43</f>
        <v>4</v>
      </c>
    </row>
    <row r="44" spans="1:38" s="45" customFormat="1" ht="12.75">
      <c r="A44" s="43" t="s">
        <v>41</v>
      </c>
      <c r="B44" s="43"/>
      <c r="C44" s="44"/>
      <c r="D44" s="18"/>
      <c r="E44" s="18"/>
      <c r="F44" s="18"/>
      <c r="G44" s="22">
        <f aca="true" t="shared" si="1" ref="G44:AL44">SUM(G37:G43)</f>
        <v>0</v>
      </c>
      <c r="H44" s="22">
        <f t="shared" si="1"/>
        <v>0</v>
      </c>
      <c r="I44" s="22">
        <f t="shared" si="1"/>
        <v>0</v>
      </c>
      <c r="J44" s="22">
        <f t="shared" si="1"/>
        <v>0</v>
      </c>
      <c r="K44" s="22">
        <f t="shared" si="1"/>
        <v>0</v>
      </c>
      <c r="L44" s="19">
        <f t="shared" si="1"/>
        <v>0</v>
      </c>
      <c r="M44" s="19">
        <f t="shared" si="1"/>
        <v>0</v>
      </c>
      <c r="N44" s="19">
        <f t="shared" si="1"/>
        <v>0</v>
      </c>
      <c r="O44" s="19">
        <f t="shared" si="1"/>
        <v>0</v>
      </c>
      <c r="P44" s="19">
        <f t="shared" si="1"/>
        <v>0</v>
      </c>
      <c r="Q44" s="23">
        <f t="shared" si="1"/>
        <v>30</v>
      </c>
      <c r="R44" s="23">
        <f t="shared" si="1"/>
        <v>0</v>
      </c>
      <c r="S44" s="23">
        <f t="shared" si="1"/>
        <v>60</v>
      </c>
      <c r="T44" s="23">
        <f t="shared" si="1"/>
        <v>0</v>
      </c>
      <c r="U44" s="23">
        <f t="shared" si="1"/>
        <v>8</v>
      </c>
      <c r="V44" s="20">
        <f t="shared" si="1"/>
        <v>0</v>
      </c>
      <c r="W44" s="20">
        <f t="shared" si="1"/>
        <v>0</v>
      </c>
      <c r="X44" s="20">
        <f t="shared" si="1"/>
        <v>90</v>
      </c>
      <c r="Y44" s="20">
        <f t="shared" si="1"/>
        <v>0</v>
      </c>
      <c r="Z44" s="20">
        <f t="shared" si="1"/>
        <v>11</v>
      </c>
      <c r="AA44" s="24">
        <f t="shared" si="1"/>
        <v>0</v>
      </c>
      <c r="AB44" s="24">
        <f t="shared" si="1"/>
        <v>0</v>
      </c>
      <c r="AC44" s="24">
        <f t="shared" si="1"/>
        <v>60</v>
      </c>
      <c r="AD44" s="24">
        <f t="shared" si="1"/>
        <v>0</v>
      </c>
      <c r="AE44" s="24">
        <f t="shared" si="1"/>
        <v>9</v>
      </c>
      <c r="AF44" s="21">
        <f t="shared" si="1"/>
        <v>0</v>
      </c>
      <c r="AG44" s="21">
        <f t="shared" si="1"/>
        <v>0</v>
      </c>
      <c r="AH44" s="21">
        <f t="shared" si="1"/>
        <v>60</v>
      </c>
      <c r="AI44" s="21">
        <f t="shared" si="1"/>
        <v>0</v>
      </c>
      <c r="AJ44" s="21">
        <f t="shared" si="1"/>
        <v>8</v>
      </c>
      <c r="AK44" s="44">
        <f t="shared" si="1"/>
        <v>300</v>
      </c>
      <c r="AL44" s="44">
        <f t="shared" si="1"/>
        <v>36</v>
      </c>
    </row>
    <row r="45" spans="1:38" s="45" customFormat="1" ht="12.75">
      <c r="A45" s="78" t="s">
        <v>91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s="80" customFormat="1" ht="12.75">
      <c r="A46" s="18" t="s">
        <v>92</v>
      </c>
      <c r="B46" s="79" t="s">
        <v>93</v>
      </c>
      <c r="C46" s="44"/>
      <c r="D46" s="18">
        <v>4</v>
      </c>
      <c r="E46" s="18">
        <v>3</v>
      </c>
      <c r="F46" s="18"/>
      <c r="G46" s="22"/>
      <c r="H46" s="22"/>
      <c r="I46" s="22"/>
      <c r="J46" s="22"/>
      <c r="K46" s="22"/>
      <c r="L46" s="19"/>
      <c r="M46" s="19"/>
      <c r="N46" s="19"/>
      <c r="O46" s="19"/>
      <c r="P46" s="19"/>
      <c r="Q46" s="37">
        <v>30</v>
      </c>
      <c r="R46" s="37"/>
      <c r="S46" s="37"/>
      <c r="T46" s="37"/>
      <c r="U46" s="37">
        <v>2</v>
      </c>
      <c r="V46" s="38">
        <v>30</v>
      </c>
      <c r="W46" s="38"/>
      <c r="X46" s="38"/>
      <c r="Y46" s="38"/>
      <c r="Z46" s="38">
        <v>2</v>
      </c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18">
        <f>SUM(G46:J46,L46:O46,Q46:T46,V46:Y46,AA46:AD46,AF46:AI46)</f>
        <v>60</v>
      </c>
      <c r="AL46" s="18">
        <f>SUM(K46,P46,U46,Z46,AE46,AJ46)</f>
        <v>4</v>
      </c>
    </row>
    <row r="47" spans="1:38" s="80" customFormat="1" ht="12.75">
      <c r="A47" s="18" t="s">
        <v>94</v>
      </c>
      <c r="B47" s="79" t="s">
        <v>95</v>
      </c>
      <c r="C47" s="44"/>
      <c r="D47" s="18">
        <v>4</v>
      </c>
      <c r="E47" s="18">
        <v>3</v>
      </c>
      <c r="F47" s="18"/>
      <c r="G47" s="22"/>
      <c r="H47" s="22"/>
      <c r="I47" s="22"/>
      <c r="J47" s="22"/>
      <c r="K47" s="22"/>
      <c r="L47" s="19"/>
      <c r="M47" s="19"/>
      <c r="N47" s="19"/>
      <c r="O47" s="19"/>
      <c r="P47" s="19"/>
      <c r="Q47" s="37">
        <v>30</v>
      </c>
      <c r="R47" s="37"/>
      <c r="S47" s="37"/>
      <c r="T47" s="37"/>
      <c r="U47" s="37">
        <v>2</v>
      </c>
      <c r="V47" s="38">
        <v>30</v>
      </c>
      <c r="W47" s="38"/>
      <c r="X47" s="38"/>
      <c r="Y47" s="38"/>
      <c r="Z47" s="38">
        <v>2</v>
      </c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18">
        <f>SUM(G47:J47,L47:O47,Q47:T47,V47:Y47,AA47:AD47,AF47:AI47)</f>
        <v>60</v>
      </c>
      <c r="AL47" s="18">
        <f>SUM(K47,P47,U47,Z47,AE47,AJ47)</f>
        <v>4</v>
      </c>
    </row>
    <row r="48" spans="1:38" s="80" customFormat="1" ht="12.75">
      <c r="A48" s="18" t="s">
        <v>96</v>
      </c>
      <c r="B48" s="79" t="s">
        <v>97</v>
      </c>
      <c r="C48" s="44"/>
      <c r="D48" s="18"/>
      <c r="E48" s="18">
        <v>4</v>
      </c>
      <c r="F48" s="18"/>
      <c r="G48" s="22"/>
      <c r="H48" s="22"/>
      <c r="I48" s="22"/>
      <c r="J48" s="22"/>
      <c r="K48" s="22"/>
      <c r="L48" s="19"/>
      <c r="M48" s="19"/>
      <c r="N48" s="19"/>
      <c r="O48" s="19"/>
      <c r="P48" s="19"/>
      <c r="Q48" s="37"/>
      <c r="R48" s="37"/>
      <c r="S48" s="37"/>
      <c r="T48" s="37"/>
      <c r="U48" s="37"/>
      <c r="V48" s="38">
        <v>30</v>
      </c>
      <c r="W48" s="38"/>
      <c r="X48" s="38"/>
      <c r="Y48" s="38"/>
      <c r="Z48" s="38">
        <v>2</v>
      </c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18">
        <f>SUM(G48:J48,L48:O48,Q48:T48,V48:Y48,AA48:AD48,AF48:AI48)</f>
        <v>30</v>
      </c>
      <c r="AL48" s="18">
        <f>SUM(K48,P48,U48,Z48,AE48,AJ48)</f>
        <v>2</v>
      </c>
    </row>
    <row r="49" spans="1:38" s="80" customFormat="1" ht="12.75">
      <c r="A49" s="18" t="s">
        <v>98</v>
      </c>
      <c r="B49" s="79" t="s">
        <v>99</v>
      </c>
      <c r="C49" s="44"/>
      <c r="D49" s="18"/>
      <c r="E49" s="18">
        <v>3</v>
      </c>
      <c r="F49" s="18"/>
      <c r="G49" s="22"/>
      <c r="H49" s="22"/>
      <c r="I49" s="22"/>
      <c r="J49" s="22"/>
      <c r="K49" s="22"/>
      <c r="L49" s="19"/>
      <c r="M49" s="19"/>
      <c r="N49" s="19"/>
      <c r="O49" s="19"/>
      <c r="P49" s="19"/>
      <c r="Q49" s="37"/>
      <c r="R49" s="37"/>
      <c r="S49" s="37">
        <v>30</v>
      </c>
      <c r="T49" s="37"/>
      <c r="U49" s="37">
        <v>4</v>
      </c>
      <c r="V49" s="38"/>
      <c r="W49" s="38"/>
      <c r="X49" s="38"/>
      <c r="Y49" s="38"/>
      <c r="Z49" s="38"/>
      <c r="AA49" s="39"/>
      <c r="AB49" s="39"/>
      <c r="AC49" s="39"/>
      <c r="AD49" s="39"/>
      <c r="AE49" s="39"/>
      <c r="AF49" s="40"/>
      <c r="AG49" s="40"/>
      <c r="AH49" s="40"/>
      <c r="AI49" s="40"/>
      <c r="AJ49" s="40"/>
      <c r="AK49" s="18">
        <v>30</v>
      </c>
      <c r="AL49" s="18">
        <v>4</v>
      </c>
    </row>
    <row r="50" spans="1:38" s="80" customFormat="1" ht="12.75">
      <c r="A50" s="18" t="s">
        <v>100</v>
      </c>
      <c r="B50" s="79" t="s">
        <v>101</v>
      </c>
      <c r="C50" s="44"/>
      <c r="D50" s="18">
        <v>4</v>
      </c>
      <c r="E50" s="18"/>
      <c r="F50" s="18"/>
      <c r="G50" s="22"/>
      <c r="H50" s="22"/>
      <c r="I50" s="22"/>
      <c r="J50" s="22"/>
      <c r="K50" s="22"/>
      <c r="L50" s="19"/>
      <c r="M50" s="19"/>
      <c r="N50" s="19"/>
      <c r="O50" s="19"/>
      <c r="P50" s="19"/>
      <c r="Q50" s="37"/>
      <c r="R50" s="37"/>
      <c r="S50" s="37"/>
      <c r="T50" s="37"/>
      <c r="U50" s="37"/>
      <c r="V50" s="38">
        <v>30</v>
      </c>
      <c r="W50" s="38"/>
      <c r="X50" s="38"/>
      <c r="Y50" s="38"/>
      <c r="Z50" s="38">
        <v>5</v>
      </c>
      <c r="AA50" s="39"/>
      <c r="AB50" s="39"/>
      <c r="AC50" s="39"/>
      <c r="AD50" s="39"/>
      <c r="AE50" s="39"/>
      <c r="AF50" s="40"/>
      <c r="AG50" s="40"/>
      <c r="AH50" s="40"/>
      <c r="AI50" s="40"/>
      <c r="AJ50" s="40"/>
      <c r="AK50" s="18">
        <v>30</v>
      </c>
      <c r="AL50" s="18">
        <v>5</v>
      </c>
    </row>
    <row r="51" spans="1:38" s="80" customFormat="1" ht="12.75">
      <c r="A51" s="18" t="s">
        <v>102</v>
      </c>
      <c r="B51" s="79" t="s">
        <v>103</v>
      </c>
      <c r="C51" s="44"/>
      <c r="D51" s="18">
        <v>6</v>
      </c>
      <c r="E51" s="18">
        <v>5.6</v>
      </c>
      <c r="F51" s="18"/>
      <c r="G51" s="22"/>
      <c r="H51" s="22"/>
      <c r="I51" s="22"/>
      <c r="J51" s="22"/>
      <c r="K51" s="22"/>
      <c r="L51" s="19"/>
      <c r="M51" s="19"/>
      <c r="N51" s="19"/>
      <c r="O51" s="19"/>
      <c r="P51" s="19"/>
      <c r="Q51" s="37"/>
      <c r="R51" s="37"/>
      <c r="S51" s="37"/>
      <c r="T51" s="37"/>
      <c r="U51" s="37"/>
      <c r="V51" s="38"/>
      <c r="W51" s="38"/>
      <c r="X51" s="38"/>
      <c r="Y51" s="38"/>
      <c r="Z51" s="38"/>
      <c r="AA51" s="39"/>
      <c r="AB51" s="39"/>
      <c r="AC51" s="39">
        <v>30</v>
      </c>
      <c r="AD51" s="39"/>
      <c r="AE51" s="39">
        <v>4</v>
      </c>
      <c r="AF51" s="40"/>
      <c r="AG51" s="40"/>
      <c r="AH51" s="40">
        <v>30</v>
      </c>
      <c r="AI51" s="40"/>
      <c r="AJ51" s="40">
        <v>4</v>
      </c>
      <c r="AK51" s="18">
        <f>SUM(G51:J51,L51:O51,Q51:T51,V51:Y51,AA51:AD51,AF51:AI51)</f>
        <v>60</v>
      </c>
      <c r="AL51" s="18">
        <f>SUM(K51,P51,U51,Z51,AE51,AJ51)</f>
        <v>8</v>
      </c>
    </row>
    <row r="52" spans="1:38" s="80" customFormat="1" ht="12.75">
      <c r="A52" s="18" t="s">
        <v>104</v>
      </c>
      <c r="B52" s="79" t="s">
        <v>105</v>
      </c>
      <c r="C52" s="44"/>
      <c r="D52" s="18"/>
      <c r="E52" s="18">
        <v>5</v>
      </c>
      <c r="F52" s="18"/>
      <c r="G52" s="22"/>
      <c r="H52" s="22"/>
      <c r="I52" s="22"/>
      <c r="J52" s="22"/>
      <c r="K52" s="22"/>
      <c r="L52" s="19"/>
      <c r="M52" s="19"/>
      <c r="N52" s="19"/>
      <c r="O52" s="19"/>
      <c r="P52" s="19"/>
      <c r="Q52" s="37"/>
      <c r="R52" s="37"/>
      <c r="S52" s="37"/>
      <c r="T52" s="37"/>
      <c r="U52" s="37"/>
      <c r="V52" s="38"/>
      <c r="W52" s="38"/>
      <c r="X52" s="38"/>
      <c r="Y52" s="38"/>
      <c r="Z52" s="38"/>
      <c r="AA52" s="39"/>
      <c r="AB52" s="39"/>
      <c r="AC52" s="39">
        <v>30</v>
      </c>
      <c r="AD52" s="39"/>
      <c r="AE52" s="39">
        <v>5</v>
      </c>
      <c r="AF52" s="40"/>
      <c r="AG52" s="40"/>
      <c r="AH52" s="40"/>
      <c r="AI52" s="40"/>
      <c r="AJ52" s="40"/>
      <c r="AK52" s="18">
        <f>SUM(G52:J52,L52:O52,Q52:T52,V52:Y52,AA52:AD52,AF52:AI52)</f>
        <v>30</v>
      </c>
      <c r="AL52" s="18">
        <f>SUM(K52,P52,U52,Z52,AE52,AJ52)</f>
        <v>5</v>
      </c>
    </row>
    <row r="53" spans="1:38" s="80" customFormat="1" ht="83.25" customHeight="1">
      <c r="A53" s="18" t="s">
        <v>106</v>
      </c>
      <c r="B53" s="79" t="s">
        <v>107</v>
      </c>
      <c r="C53" s="44"/>
      <c r="D53" s="18"/>
      <c r="E53" s="18"/>
      <c r="F53" s="18">
        <v>6</v>
      </c>
      <c r="G53" s="22"/>
      <c r="H53" s="22"/>
      <c r="I53" s="22"/>
      <c r="J53" s="22"/>
      <c r="K53" s="22"/>
      <c r="L53" s="19"/>
      <c r="M53" s="19"/>
      <c r="N53" s="19"/>
      <c r="O53" s="19"/>
      <c r="P53" s="19"/>
      <c r="Q53" s="37"/>
      <c r="R53" s="37"/>
      <c r="S53" s="37"/>
      <c r="T53" s="37"/>
      <c r="U53" s="37"/>
      <c r="V53" s="38"/>
      <c r="W53" s="38"/>
      <c r="X53" s="38"/>
      <c r="Y53" s="38"/>
      <c r="Z53" s="38"/>
      <c r="AA53" s="39"/>
      <c r="AB53" s="39"/>
      <c r="AC53" s="39"/>
      <c r="AD53" s="39"/>
      <c r="AE53" s="39"/>
      <c r="AF53" s="40"/>
      <c r="AG53" s="40"/>
      <c r="AH53" s="40"/>
      <c r="AI53" s="40"/>
      <c r="AJ53" s="40">
        <v>4</v>
      </c>
      <c r="AK53" s="18">
        <f>SUM(G53:J53,L53:O53,Q53:T53,V53:Y53,AA53:AD53,AF53:AI53)</f>
        <v>0</v>
      </c>
      <c r="AL53" s="18">
        <f>SUM(K53,P53,U53,Z53,AE53,AJ53)</f>
        <v>4</v>
      </c>
    </row>
    <row r="54" spans="1:38" s="80" customFormat="1" ht="15" customHeight="1">
      <c r="A54" s="44" t="s">
        <v>41</v>
      </c>
      <c r="B54" s="44"/>
      <c r="C54" s="44"/>
      <c r="D54" s="18"/>
      <c r="E54" s="18"/>
      <c r="F54" s="18"/>
      <c r="G54" s="22">
        <f aca="true" t="shared" si="2" ref="G54:AL54">SUM(G46:G53)</f>
        <v>0</v>
      </c>
      <c r="H54" s="22">
        <f t="shared" si="2"/>
        <v>0</v>
      </c>
      <c r="I54" s="22">
        <f t="shared" si="2"/>
        <v>0</v>
      </c>
      <c r="J54" s="22">
        <f t="shared" si="2"/>
        <v>0</v>
      </c>
      <c r="K54" s="22">
        <f t="shared" si="2"/>
        <v>0</v>
      </c>
      <c r="L54" s="19">
        <f t="shared" si="2"/>
        <v>0</v>
      </c>
      <c r="M54" s="19">
        <f t="shared" si="2"/>
        <v>0</v>
      </c>
      <c r="N54" s="19">
        <f t="shared" si="2"/>
        <v>0</v>
      </c>
      <c r="O54" s="19">
        <f t="shared" si="2"/>
        <v>0</v>
      </c>
      <c r="P54" s="19">
        <f t="shared" si="2"/>
        <v>0</v>
      </c>
      <c r="Q54" s="23">
        <f t="shared" si="2"/>
        <v>60</v>
      </c>
      <c r="R54" s="23">
        <f t="shared" si="2"/>
        <v>0</v>
      </c>
      <c r="S54" s="23">
        <f t="shared" si="2"/>
        <v>30</v>
      </c>
      <c r="T54" s="23">
        <f t="shared" si="2"/>
        <v>0</v>
      </c>
      <c r="U54" s="23">
        <f t="shared" si="2"/>
        <v>8</v>
      </c>
      <c r="V54" s="20">
        <f t="shared" si="2"/>
        <v>120</v>
      </c>
      <c r="W54" s="20">
        <f t="shared" si="2"/>
        <v>0</v>
      </c>
      <c r="X54" s="20">
        <f t="shared" si="2"/>
        <v>0</v>
      </c>
      <c r="Y54" s="20">
        <f t="shared" si="2"/>
        <v>0</v>
      </c>
      <c r="Z54" s="20">
        <f t="shared" si="2"/>
        <v>11</v>
      </c>
      <c r="AA54" s="24">
        <f t="shared" si="2"/>
        <v>0</v>
      </c>
      <c r="AB54" s="24">
        <f t="shared" si="2"/>
        <v>0</v>
      </c>
      <c r="AC54" s="24">
        <f t="shared" si="2"/>
        <v>60</v>
      </c>
      <c r="AD54" s="24">
        <f t="shared" si="2"/>
        <v>0</v>
      </c>
      <c r="AE54" s="24">
        <f t="shared" si="2"/>
        <v>9</v>
      </c>
      <c r="AF54" s="21">
        <f t="shared" si="2"/>
        <v>0</v>
      </c>
      <c r="AG54" s="21">
        <f t="shared" si="2"/>
        <v>0</v>
      </c>
      <c r="AH54" s="21">
        <f t="shared" si="2"/>
        <v>30</v>
      </c>
      <c r="AI54" s="21">
        <f t="shared" si="2"/>
        <v>0</v>
      </c>
      <c r="AJ54" s="21">
        <f t="shared" si="2"/>
        <v>8</v>
      </c>
      <c r="AK54" s="81">
        <f t="shared" si="2"/>
        <v>300</v>
      </c>
      <c r="AL54" s="81">
        <f t="shared" si="2"/>
        <v>36</v>
      </c>
    </row>
    <row r="55" spans="1:38" s="45" customFormat="1" ht="15" customHeight="1" hidden="1">
      <c r="A55" s="82" t="s">
        <v>108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</row>
    <row r="56" spans="1:38" ht="12.75" hidden="1">
      <c r="A56" s="83" t="s">
        <v>30</v>
      </c>
      <c r="B56" s="48"/>
      <c r="C56" s="18"/>
      <c r="D56" s="44"/>
      <c r="E56" s="44"/>
      <c r="F56" s="18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39"/>
      <c r="AC56" s="39"/>
      <c r="AD56" s="39"/>
      <c r="AE56" s="39"/>
      <c r="AF56" s="40"/>
      <c r="AG56" s="40"/>
      <c r="AH56" s="40"/>
      <c r="AI56" s="40"/>
      <c r="AJ56" s="40"/>
      <c r="AK56" s="18">
        <f aca="true" t="shared" si="3" ref="AK56:AK61">G56+H56+I56+J56+L56+M56+O56+N56+Q56+R56+S56+T56+V56+W56+X56+Y56+AA56+AB56+AC56+AD56+AF56+AG56+AH56+AI56</f>
        <v>0</v>
      </c>
      <c r="AL56" s="18">
        <f aca="true" t="shared" si="4" ref="AL56:AL61">K56+P56+U56+Z56+AE56+AJ56</f>
        <v>0</v>
      </c>
    </row>
    <row r="57" spans="1:38" ht="12.75" hidden="1">
      <c r="A57" s="83" t="s">
        <v>35</v>
      </c>
      <c r="B57" s="48"/>
      <c r="C57" s="18"/>
      <c r="D57" s="44"/>
      <c r="E57" s="44"/>
      <c r="F57" s="18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9"/>
      <c r="AB57" s="39"/>
      <c r="AC57" s="39"/>
      <c r="AD57" s="39"/>
      <c r="AE57" s="39"/>
      <c r="AF57" s="40"/>
      <c r="AG57" s="40"/>
      <c r="AH57" s="40"/>
      <c r="AI57" s="40"/>
      <c r="AJ57" s="40"/>
      <c r="AK57" s="18">
        <f t="shared" si="3"/>
        <v>0</v>
      </c>
      <c r="AL57" s="18">
        <f t="shared" si="4"/>
        <v>0</v>
      </c>
    </row>
    <row r="58" spans="1:38" ht="16.5" customHeight="1" hidden="1">
      <c r="A58" s="83" t="s">
        <v>37</v>
      </c>
      <c r="B58" s="48"/>
      <c r="C58" s="18"/>
      <c r="D58" s="44"/>
      <c r="E58" s="44"/>
      <c r="F58" s="18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9"/>
      <c r="AB58" s="39"/>
      <c r="AC58" s="39"/>
      <c r="AD58" s="39"/>
      <c r="AE58" s="39"/>
      <c r="AF58" s="40"/>
      <c r="AG58" s="40"/>
      <c r="AH58" s="40"/>
      <c r="AI58" s="40"/>
      <c r="AJ58" s="40"/>
      <c r="AK58" s="18">
        <f t="shared" si="3"/>
        <v>0</v>
      </c>
      <c r="AL58" s="18">
        <f t="shared" si="4"/>
        <v>0</v>
      </c>
    </row>
    <row r="59" spans="1:38" ht="17.25" customHeight="1" hidden="1">
      <c r="A59" s="83" t="s">
        <v>39</v>
      </c>
      <c r="B59" s="48"/>
      <c r="C59" s="18"/>
      <c r="D59" s="44"/>
      <c r="E59" s="44"/>
      <c r="F59" s="18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9"/>
      <c r="AB59" s="39"/>
      <c r="AC59" s="39"/>
      <c r="AD59" s="39"/>
      <c r="AE59" s="39"/>
      <c r="AF59" s="40"/>
      <c r="AG59" s="40"/>
      <c r="AH59" s="40"/>
      <c r="AI59" s="40"/>
      <c r="AJ59" s="40"/>
      <c r="AK59" s="18">
        <f t="shared" si="3"/>
        <v>0</v>
      </c>
      <c r="AL59" s="18">
        <f t="shared" si="4"/>
        <v>0</v>
      </c>
    </row>
    <row r="60" spans="1:38" ht="17.25" customHeight="1" hidden="1">
      <c r="A60" s="83"/>
      <c r="B60" s="48"/>
      <c r="C60" s="18"/>
      <c r="D60" s="44"/>
      <c r="E60" s="44"/>
      <c r="F60" s="18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39"/>
      <c r="AC60" s="39"/>
      <c r="AD60" s="39"/>
      <c r="AE60" s="39"/>
      <c r="AF60" s="40"/>
      <c r="AG60" s="40"/>
      <c r="AH60" s="40"/>
      <c r="AI60" s="40"/>
      <c r="AJ60" s="40"/>
      <c r="AK60" s="18">
        <f t="shared" si="3"/>
        <v>0</v>
      </c>
      <c r="AL60" s="18">
        <f t="shared" si="4"/>
        <v>0</v>
      </c>
    </row>
    <row r="61" spans="1:38" ht="17.25" customHeight="1" hidden="1">
      <c r="A61" s="83"/>
      <c r="B61" s="48"/>
      <c r="C61" s="18"/>
      <c r="D61" s="44"/>
      <c r="E61" s="44"/>
      <c r="F61" s="18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9"/>
      <c r="AB61" s="39"/>
      <c r="AC61" s="39"/>
      <c r="AD61" s="39"/>
      <c r="AE61" s="39"/>
      <c r="AF61" s="40"/>
      <c r="AG61" s="40"/>
      <c r="AH61" s="40"/>
      <c r="AI61" s="40"/>
      <c r="AJ61" s="40"/>
      <c r="AK61" s="18">
        <f t="shared" si="3"/>
        <v>0</v>
      </c>
      <c r="AL61" s="18">
        <f t="shared" si="4"/>
        <v>0</v>
      </c>
    </row>
    <row r="62" spans="1:38" ht="15" customHeight="1" hidden="1">
      <c r="A62" s="43" t="s">
        <v>41</v>
      </c>
      <c r="B62" s="43"/>
      <c r="C62" s="44"/>
      <c r="D62" s="44"/>
      <c r="E62" s="44"/>
      <c r="F62" s="44"/>
      <c r="G62" s="19">
        <f aca="true" t="shared" si="5" ref="G62:AL62">SUM(G56:G61)</f>
        <v>0</v>
      </c>
      <c r="H62" s="19">
        <f t="shared" si="5"/>
        <v>0</v>
      </c>
      <c r="I62" s="19">
        <f t="shared" si="5"/>
        <v>0</v>
      </c>
      <c r="J62" s="19">
        <f t="shared" si="5"/>
        <v>0</v>
      </c>
      <c r="K62" s="19">
        <f t="shared" si="5"/>
        <v>0</v>
      </c>
      <c r="L62" s="19">
        <f t="shared" si="5"/>
        <v>0</v>
      </c>
      <c r="M62" s="19">
        <f t="shared" si="5"/>
        <v>0</v>
      </c>
      <c r="N62" s="19">
        <f t="shared" si="5"/>
        <v>0</v>
      </c>
      <c r="O62" s="19">
        <f t="shared" si="5"/>
        <v>0</v>
      </c>
      <c r="P62" s="19">
        <f t="shared" si="5"/>
        <v>0</v>
      </c>
      <c r="Q62" s="20">
        <f t="shared" si="5"/>
        <v>0</v>
      </c>
      <c r="R62" s="20">
        <f t="shared" si="5"/>
        <v>0</v>
      </c>
      <c r="S62" s="20">
        <f t="shared" si="5"/>
        <v>0</v>
      </c>
      <c r="T62" s="20">
        <f t="shared" si="5"/>
        <v>0</v>
      </c>
      <c r="U62" s="20">
        <f t="shared" si="5"/>
        <v>0</v>
      </c>
      <c r="V62" s="20">
        <f t="shared" si="5"/>
        <v>0</v>
      </c>
      <c r="W62" s="20">
        <f t="shared" si="5"/>
        <v>0</v>
      </c>
      <c r="X62" s="20">
        <f t="shared" si="5"/>
        <v>0</v>
      </c>
      <c r="Y62" s="20">
        <f t="shared" si="5"/>
        <v>0</v>
      </c>
      <c r="Z62" s="20">
        <f t="shared" si="5"/>
        <v>0</v>
      </c>
      <c r="AA62" s="24">
        <f t="shared" si="5"/>
        <v>0</v>
      </c>
      <c r="AB62" s="24">
        <f t="shared" si="5"/>
        <v>0</v>
      </c>
      <c r="AC62" s="24">
        <f t="shared" si="5"/>
        <v>0</v>
      </c>
      <c r="AD62" s="24">
        <f t="shared" si="5"/>
        <v>0</v>
      </c>
      <c r="AE62" s="24">
        <f t="shared" si="5"/>
        <v>0</v>
      </c>
      <c r="AF62" s="21">
        <f t="shared" si="5"/>
        <v>0</v>
      </c>
      <c r="AG62" s="21">
        <f t="shared" si="5"/>
        <v>0</v>
      </c>
      <c r="AH62" s="21">
        <f t="shared" si="5"/>
        <v>0</v>
      </c>
      <c r="AI62" s="21">
        <f t="shared" si="5"/>
        <v>0</v>
      </c>
      <c r="AJ62" s="21">
        <f t="shared" si="5"/>
        <v>0</v>
      </c>
      <c r="AK62" s="44">
        <f t="shared" si="5"/>
        <v>0</v>
      </c>
      <c r="AL62" s="44">
        <f t="shared" si="5"/>
        <v>0</v>
      </c>
    </row>
    <row r="63" spans="1:38" ht="12.75">
      <c r="A63" s="46" t="s">
        <v>109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</row>
    <row r="64" spans="1:38" s="84" customFormat="1" ht="12.75">
      <c r="A64" s="33" t="s">
        <v>110</v>
      </c>
      <c r="B64" s="55" t="s">
        <v>111</v>
      </c>
      <c r="C64" s="18"/>
      <c r="D64" s="18"/>
      <c r="E64" s="18" t="s">
        <v>32</v>
      </c>
      <c r="F64" s="18"/>
      <c r="G64" s="35"/>
      <c r="H64" s="35"/>
      <c r="I64" s="35"/>
      <c r="J64" s="35"/>
      <c r="K64" s="35"/>
      <c r="L64" s="36"/>
      <c r="M64" s="36"/>
      <c r="N64" s="36"/>
      <c r="O64" s="36"/>
      <c r="P64" s="36"/>
      <c r="Q64" s="37"/>
      <c r="R64" s="37"/>
      <c r="S64" s="37">
        <v>30</v>
      </c>
      <c r="T64" s="37"/>
      <c r="U64" s="37">
        <v>3</v>
      </c>
      <c r="V64" s="38"/>
      <c r="W64" s="38"/>
      <c r="X64" s="38">
        <v>30</v>
      </c>
      <c r="Y64" s="38"/>
      <c r="Z64" s="38">
        <v>3</v>
      </c>
      <c r="AA64" s="39"/>
      <c r="AB64" s="39"/>
      <c r="AC64" s="39">
        <v>30</v>
      </c>
      <c r="AD64" s="39"/>
      <c r="AE64" s="39">
        <v>3</v>
      </c>
      <c r="AF64" s="40"/>
      <c r="AG64" s="40"/>
      <c r="AH64" s="40">
        <v>30</v>
      </c>
      <c r="AI64" s="40"/>
      <c r="AJ64" s="40">
        <v>4</v>
      </c>
      <c r="AK64" s="18">
        <f>G64+H64+I64+J64+L64+M64+O64+N64+Q64+R64+S64+T64+V64+W64+X64+Y64+AA64+AB64+AC64+AD64+AF64+AG64+AH64+AI64</f>
        <v>120</v>
      </c>
      <c r="AL64" s="18">
        <f>K64+P64+U64+Z64+AE64+AJ64</f>
        <v>13</v>
      </c>
    </row>
    <row r="65" spans="1:38" s="84" customFormat="1" ht="12.75">
      <c r="A65" s="33" t="s">
        <v>112</v>
      </c>
      <c r="B65" s="55" t="s">
        <v>113</v>
      </c>
      <c r="C65" s="18"/>
      <c r="D65" s="18">
        <v>4</v>
      </c>
      <c r="E65" s="18">
        <v>3.4</v>
      </c>
      <c r="F65" s="18"/>
      <c r="G65" s="35"/>
      <c r="H65" s="35"/>
      <c r="I65" s="35"/>
      <c r="J65" s="35"/>
      <c r="K65" s="35"/>
      <c r="L65" s="36"/>
      <c r="M65" s="36"/>
      <c r="N65" s="36"/>
      <c r="O65" s="36"/>
      <c r="P65" s="36"/>
      <c r="Q65" s="37">
        <v>30</v>
      </c>
      <c r="R65" s="37"/>
      <c r="S65" s="37"/>
      <c r="T65" s="37"/>
      <c r="U65" s="37">
        <v>5</v>
      </c>
      <c r="V65" s="38"/>
      <c r="W65" s="38"/>
      <c r="X65" s="38">
        <v>30</v>
      </c>
      <c r="Y65" s="38"/>
      <c r="Z65" s="38">
        <v>5</v>
      </c>
      <c r="AA65" s="39"/>
      <c r="AB65" s="39"/>
      <c r="AC65" s="39"/>
      <c r="AD65" s="39"/>
      <c r="AE65" s="39"/>
      <c r="AF65" s="40"/>
      <c r="AG65" s="40"/>
      <c r="AH65" s="40"/>
      <c r="AI65" s="40"/>
      <c r="AJ65" s="40"/>
      <c r="AK65" s="18">
        <f>G65+H65+I65+J65+L65+M65+O65+N65+Q65+R65+S65+T65+V65+W65+X65+Y65+AA65+AB65+AC65+AD65+AF65+AG65+AH65+AI65</f>
        <v>60</v>
      </c>
      <c r="AL65" s="18">
        <f>K65+P65+U65+Z65+AE65+AJ65</f>
        <v>10</v>
      </c>
    </row>
    <row r="66" spans="1:38" ht="12.75">
      <c r="A66" s="33" t="s">
        <v>114</v>
      </c>
      <c r="B66" s="55" t="s">
        <v>115</v>
      </c>
      <c r="C66" s="18"/>
      <c r="D66" s="18">
        <v>4</v>
      </c>
      <c r="E66" s="18"/>
      <c r="F66" s="18"/>
      <c r="G66" s="35"/>
      <c r="H66" s="35"/>
      <c r="I66" s="35"/>
      <c r="J66" s="35"/>
      <c r="K66" s="35"/>
      <c r="L66" s="36"/>
      <c r="M66" s="36"/>
      <c r="N66" s="36"/>
      <c r="O66" s="36"/>
      <c r="P66" s="36"/>
      <c r="Q66" s="37"/>
      <c r="R66" s="37"/>
      <c r="S66" s="37"/>
      <c r="T66" s="37"/>
      <c r="U66" s="37"/>
      <c r="V66" s="38">
        <v>30</v>
      </c>
      <c r="W66" s="38"/>
      <c r="X66" s="38"/>
      <c r="Y66" s="38"/>
      <c r="Z66" s="38">
        <v>3</v>
      </c>
      <c r="AA66" s="39"/>
      <c r="AB66" s="39"/>
      <c r="AC66" s="39"/>
      <c r="AD66" s="39"/>
      <c r="AE66" s="39"/>
      <c r="AF66" s="40"/>
      <c r="AG66" s="40"/>
      <c r="AH66" s="40"/>
      <c r="AI66" s="40"/>
      <c r="AJ66" s="40"/>
      <c r="AK66" s="18">
        <f>G66+H66+I66+J66+L66+M66+O66+N66+Q66+R66+S66+T66+V66+W66+X66+Y66+AA66+AB66+AC66+AD66+AF66+AG66+AH66+AI66</f>
        <v>30</v>
      </c>
      <c r="AL66" s="18">
        <f>K66+P66+U66+Z66+AE66+AJ66</f>
        <v>3</v>
      </c>
    </row>
    <row r="67" spans="1:38" ht="30.75" customHeight="1">
      <c r="A67" s="33" t="s">
        <v>116</v>
      </c>
      <c r="B67" s="55" t="s">
        <v>117</v>
      </c>
      <c r="C67" s="18"/>
      <c r="D67" s="18"/>
      <c r="E67" s="18">
        <v>5.6</v>
      </c>
      <c r="F67" s="18"/>
      <c r="G67" s="35"/>
      <c r="H67" s="35"/>
      <c r="I67" s="35"/>
      <c r="J67" s="35"/>
      <c r="K67" s="35"/>
      <c r="L67" s="36"/>
      <c r="M67" s="36"/>
      <c r="N67" s="36"/>
      <c r="O67" s="36"/>
      <c r="P67" s="36"/>
      <c r="Q67" s="37"/>
      <c r="R67" s="37"/>
      <c r="S67" s="37"/>
      <c r="T67" s="37"/>
      <c r="U67" s="37"/>
      <c r="V67" s="38"/>
      <c r="W67" s="38"/>
      <c r="X67" s="38"/>
      <c r="Y67" s="38"/>
      <c r="Z67" s="38"/>
      <c r="AA67" s="39">
        <v>30</v>
      </c>
      <c r="AB67" s="39"/>
      <c r="AC67" s="39"/>
      <c r="AD67" s="39"/>
      <c r="AE67" s="39">
        <v>2</v>
      </c>
      <c r="AF67" s="40">
        <v>30</v>
      </c>
      <c r="AG67" s="40"/>
      <c r="AH67" s="40"/>
      <c r="AI67" s="40"/>
      <c r="AJ67" s="40">
        <v>4</v>
      </c>
      <c r="AK67" s="18">
        <f>G67+H67+I67+J67+L67+M67+O67+N67+Q67+R67+S67+T67+V67+W67+X67+Y67+AA67+AB67+AC67+AD67+AF67+AG67+AH67+AI67</f>
        <v>60</v>
      </c>
      <c r="AL67" s="18">
        <f>K67+P67+U67+Z67+AE67+AJ67</f>
        <v>6</v>
      </c>
    </row>
    <row r="68" spans="1:38" ht="30.75" customHeight="1">
      <c r="A68" s="33" t="s">
        <v>118</v>
      </c>
      <c r="B68" s="55" t="s">
        <v>119</v>
      </c>
      <c r="C68" s="18"/>
      <c r="D68" s="18"/>
      <c r="E68" s="18">
        <v>5</v>
      </c>
      <c r="F68" s="18"/>
      <c r="G68" s="35"/>
      <c r="H68" s="35"/>
      <c r="I68" s="35"/>
      <c r="J68" s="35"/>
      <c r="K68" s="35"/>
      <c r="L68" s="36"/>
      <c r="M68" s="36"/>
      <c r="N68" s="36"/>
      <c r="O68" s="36"/>
      <c r="P68" s="36"/>
      <c r="Q68" s="37"/>
      <c r="R68" s="37"/>
      <c r="S68" s="37"/>
      <c r="T68" s="37"/>
      <c r="U68" s="37"/>
      <c r="V68" s="38"/>
      <c r="W68" s="38"/>
      <c r="X68" s="38"/>
      <c r="Y68" s="38"/>
      <c r="Z68" s="38"/>
      <c r="AA68" s="39"/>
      <c r="AB68" s="39"/>
      <c r="AC68" s="39">
        <v>30</v>
      </c>
      <c r="AD68" s="39"/>
      <c r="AE68" s="39">
        <v>4</v>
      </c>
      <c r="AF68" s="40"/>
      <c r="AG68" s="40"/>
      <c r="AH68" s="40"/>
      <c r="AI68" s="40"/>
      <c r="AJ68" s="40"/>
      <c r="AK68" s="18">
        <f>G68+H68+I68+J68+L68+M68+O68+N68+Q68+R68+S68+T68+V68+W68+X68+Y68+AA68+AB68+AC68+AD68+AF68+AG68+AH68+AI68</f>
        <v>30</v>
      </c>
      <c r="AL68" s="18">
        <f>K68+P68+U68+Z68+AE68+AJ68</f>
        <v>4</v>
      </c>
    </row>
    <row r="69" spans="1:38" ht="30.75" customHeight="1">
      <c r="A69" s="43" t="s">
        <v>41</v>
      </c>
      <c r="B69" s="43"/>
      <c r="C69" s="44"/>
      <c r="D69" s="18"/>
      <c r="E69" s="18"/>
      <c r="F69" s="18"/>
      <c r="G69" s="22">
        <f aca="true" t="shared" si="6" ref="G69:AL69">SUM(G64:G68)</f>
        <v>0</v>
      </c>
      <c r="H69" s="22">
        <f t="shared" si="6"/>
        <v>0</v>
      </c>
      <c r="I69" s="22">
        <f t="shared" si="6"/>
        <v>0</v>
      </c>
      <c r="J69" s="22">
        <f t="shared" si="6"/>
        <v>0</v>
      </c>
      <c r="K69" s="22">
        <f t="shared" si="6"/>
        <v>0</v>
      </c>
      <c r="L69" s="19">
        <f t="shared" si="6"/>
        <v>0</v>
      </c>
      <c r="M69" s="19">
        <f t="shared" si="6"/>
        <v>0</v>
      </c>
      <c r="N69" s="19">
        <f t="shared" si="6"/>
        <v>0</v>
      </c>
      <c r="O69" s="19">
        <f t="shared" si="6"/>
        <v>0</v>
      </c>
      <c r="P69" s="19">
        <f t="shared" si="6"/>
        <v>0</v>
      </c>
      <c r="Q69" s="23">
        <f t="shared" si="6"/>
        <v>30</v>
      </c>
      <c r="R69" s="23">
        <f t="shared" si="6"/>
        <v>0</v>
      </c>
      <c r="S69" s="23">
        <f t="shared" si="6"/>
        <v>30</v>
      </c>
      <c r="T69" s="23">
        <f t="shared" si="6"/>
        <v>0</v>
      </c>
      <c r="U69" s="23">
        <f t="shared" si="6"/>
        <v>8</v>
      </c>
      <c r="V69" s="20">
        <f t="shared" si="6"/>
        <v>30</v>
      </c>
      <c r="W69" s="20">
        <f t="shared" si="6"/>
        <v>0</v>
      </c>
      <c r="X69" s="20">
        <f t="shared" si="6"/>
        <v>60</v>
      </c>
      <c r="Y69" s="20">
        <f t="shared" si="6"/>
        <v>0</v>
      </c>
      <c r="Z69" s="20">
        <f t="shared" si="6"/>
        <v>11</v>
      </c>
      <c r="AA69" s="24">
        <f t="shared" si="6"/>
        <v>30</v>
      </c>
      <c r="AB69" s="24">
        <f t="shared" si="6"/>
        <v>0</v>
      </c>
      <c r="AC69" s="24">
        <f t="shared" si="6"/>
        <v>60</v>
      </c>
      <c r="AD69" s="24">
        <f t="shared" si="6"/>
        <v>0</v>
      </c>
      <c r="AE69" s="24">
        <f t="shared" si="6"/>
        <v>9</v>
      </c>
      <c r="AF69" s="21">
        <f t="shared" si="6"/>
        <v>30</v>
      </c>
      <c r="AG69" s="21">
        <f t="shared" si="6"/>
        <v>0</v>
      </c>
      <c r="AH69" s="21">
        <f t="shared" si="6"/>
        <v>30</v>
      </c>
      <c r="AI69" s="21">
        <f t="shared" si="6"/>
        <v>0</v>
      </c>
      <c r="AJ69" s="21">
        <f t="shared" si="6"/>
        <v>8</v>
      </c>
      <c r="AK69" s="44">
        <f t="shared" si="6"/>
        <v>300</v>
      </c>
      <c r="AL69" s="44">
        <f t="shared" si="6"/>
        <v>36</v>
      </c>
    </row>
    <row r="70" spans="1:38" ht="30.75" customHeight="1">
      <c r="A70" s="85" t="s">
        <v>120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</row>
    <row r="71" spans="1:38" ht="12.75" customHeight="1">
      <c r="A71" s="86" t="s">
        <v>121</v>
      </c>
      <c r="B71" s="87" t="s">
        <v>122</v>
      </c>
      <c r="C71" s="71"/>
      <c r="D71" s="71"/>
      <c r="E71" s="71" t="s">
        <v>32</v>
      </c>
      <c r="F71" s="71"/>
      <c r="G71" s="72"/>
      <c r="H71" s="72"/>
      <c r="I71" s="72"/>
      <c r="J71" s="72"/>
      <c r="K71" s="72"/>
      <c r="L71" s="73"/>
      <c r="M71" s="73"/>
      <c r="N71" s="73"/>
      <c r="O71" s="73"/>
      <c r="P71" s="73"/>
      <c r="Q71" s="74">
        <v>30</v>
      </c>
      <c r="R71" s="74"/>
      <c r="S71" s="74"/>
      <c r="T71" s="74"/>
      <c r="U71" s="74">
        <v>2</v>
      </c>
      <c r="V71" s="75">
        <v>30</v>
      </c>
      <c r="W71" s="75"/>
      <c r="X71" s="75"/>
      <c r="Y71" s="75"/>
      <c r="Z71" s="75">
        <v>2</v>
      </c>
      <c r="AA71" s="76">
        <v>30</v>
      </c>
      <c r="AB71" s="76"/>
      <c r="AC71" s="76"/>
      <c r="AD71" s="76"/>
      <c r="AE71" s="76">
        <v>2</v>
      </c>
      <c r="AF71" s="77">
        <v>30</v>
      </c>
      <c r="AG71" s="77"/>
      <c r="AH71" s="77"/>
      <c r="AI71" s="77"/>
      <c r="AJ71" s="77">
        <v>2</v>
      </c>
      <c r="AK71" s="71">
        <f>G71+H71+I71+J71+L71+M71+O71+N71+Q71+R71+S71+T71+V71+W71+X71+Y71+AA71+AB71+AC71+AD71+AF71+AG71+AH71+AI71</f>
        <v>120</v>
      </c>
      <c r="AL71" s="71">
        <f>K71+P71+U71+Z71+AE71+AJ71</f>
        <v>8</v>
      </c>
    </row>
    <row r="72" spans="1:38" ht="15" customHeight="1">
      <c r="A72" s="86"/>
      <c r="B72" s="87"/>
      <c r="C72" s="71"/>
      <c r="D72" s="71"/>
      <c r="E72" s="71" t="s">
        <v>123</v>
      </c>
      <c r="F72" s="71"/>
      <c r="G72" s="72"/>
      <c r="H72" s="72"/>
      <c r="I72" s="72"/>
      <c r="J72" s="72"/>
      <c r="K72" s="72"/>
      <c r="L72" s="73"/>
      <c r="M72" s="73"/>
      <c r="N72" s="73"/>
      <c r="O72" s="73"/>
      <c r="P72" s="73"/>
      <c r="Q72" s="74"/>
      <c r="R72" s="74"/>
      <c r="S72" s="74">
        <v>30</v>
      </c>
      <c r="T72" s="74"/>
      <c r="U72" s="74">
        <v>2</v>
      </c>
      <c r="V72" s="75"/>
      <c r="W72" s="75"/>
      <c r="X72" s="75"/>
      <c r="Y72" s="75"/>
      <c r="Z72" s="75"/>
      <c r="AA72" s="76"/>
      <c r="AB72" s="76"/>
      <c r="AC72" s="76"/>
      <c r="AD72" s="76"/>
      <c r="AE72" s="76"/>
      <c r="AF72" s="77"/>
      <c r="AG72" s="77"/>
      <c r="AH72" s="77"/>
      <c r="AI72" s="77"/>
      <c r="AJ72" s="77"/>
      <c r="AK72" s="71">
        <f>G72+H72+I72+J72+L72+M72+O72+N72+Q72+R72+S72+T72+V72+W72+X72+Y72+AA72+AB72+AC72+AD72+AF72+AG72+AH72+AI72</f>
        <v>30</v>
      </c>
      <c r="AL72" s="71">
        <f>K72+P72+U72+Z72+AE72+AJ72</f>
        <v>2</v>
      </c>
    </row>
    <row r="73" spans="1:38" ht="15" customHeight="1">
      <c r="A73" s="88" t="s">
        <v>124</v>
      </c>
      <c r="B73" s="88"/>
      <c r="C73" s="44"/>
      <c r="D73" s="44"/>
      <c r="E73" s="44"/>
      <c r="F73" s="44"/>
      <c r="G73" s="22">
        <f aca="true" t="shared" si="7" ref="G73:P73">SUM(G71:G71)</f>
        <v>0</v>
      </c>
      <c r="H73" s="22">
        <f t="shared" si="7"/>
        <v>0</v>
      </c>
      <c r="I73" s="22">
        <f t="shared" si="7"/>
        <v>0</v>
      </c>
      <c r="J73" s="22">
        <f t="shared" si="7"/>
        <v>0</v>
      </c>
      <c r="K73" s="22">
        <f t="shared" si="7"/>
        <v>0</v>
      </c>
      <c r="L73" s="19">
        <f t="shared" si="7"/>
        <v>0</v>
      </c>
      <c r="M73" s="19">
        <f t="shared" si="7"/>
        <v>0</v>
      </c>
      <c r="N73" s="19">
        <f t="shared" si="7"/>
        <v>0</v>
      </c>
      <c r="O73" s="19">
        <f t="shared" si="7"/>
        <v>0</v>
      </c>
      <c r="P73" s="19">
        <f t="shared" si="7"/>
        <v>0</v>
      </c>
      <c r="Q73" s="23">
        <f aca="true" t="shared" si="8" ref="Q73:AJ73">SUM(Q71:Q72)</f>
        <v>30</v>
      </c>
      <c r="R73" s="23">
        <f t="shared" si="8"/>
        <v>0</v>
      </c>
      <c r="S73" s="23">
        <f t="shared" si="8"/>
        <v>30</v>
      </c>
      <c r="T73" s="23">
        <f t="shared" si="8"/>
        <v>0</v>
      </c>
      <c r="U73" s="23">
        <f t="shared" si="8"/>
        <v>4</v>
      </c>
      <c r="V73" s="20">
        <f t="shared" si="8"/>
        <v>30</v>
      </c>
      <c r="W73" s="20">
        <f t="shared" si="8"/>
        <v>0</v>
      </c>
      <c r="X73" s="20">
        <f t="shared" si="8"/>
        <v>0</v>
      </c>
      <c r="Y73" s="20">
        <f t="shared" si="8"/>
        <v>0</v>
      </c>
      <c r="Z73" s="20">
        <f t="shared" si="8"/>
        <v>2</v>
      </c>
      <c r="AA73" s="24">
        <f t="shared" si="8"/>
        <v>30</v>
      </c>
      <c r="AB73" s="24">
        <f t="shared" si="8"/>
        <v>0</v>
      </c>
      <c r="AC73" s="24">
        <f t="shared" si="8"/>
        <v>0</v>
      </c>
      <c r="AD73" s="24">
        <f t="shared" si="8"/>
        <v>0</v>
      </c>
      <c r="AE73" s="24">
        <f t="shared" si="8"/>
        <v>2</v>
      </c>
      <c r="AF73" s="21">
        <f t="shared" si="8"/>
        <v>30</v>
      </c>
      <c r="AG73" s="21">
        <f t="shared" si="8"/>
        <v>0</v>
      </c>
      <c r="AH73" s="21">
        <f t="shared" si="8"/>
        <v>0</v>
      </c>
      <c r="AI73" s="21">
        <f t="shared" si="8"/>
        <v>0</v>
      </c>
      <c r="AJ73" s="21">
        <f t="shared" si="8"/>
        <v>2</v>
      </c>
      <c r="AK73" s="44">
        <f>SUM(AK71:AK71)</f>
        <v>120</v>
      </c>
      <c r="AL73" s="44">
        <f>SUM(AL71:AL71)</f>
        <v>8</v>
      </c>
    </row>
    <row r="74" spans="1:38" ht="32.25" customHeight="1">
      <c r="A74" s="44" t="s">
        <v>125</v>
      </c>
      <c r="B74" s="44"/>
      <c r="C74" s="44"/>
      <c r="D74" s="44"/>
      <c r="E74" s="44"/>
      <c r="F74" s="44"/>
      <c r="G74" s="23">
        <f aca="true" t="shared" si="9" ref="G74:AJ74">G17+G34+G44+G73</f>
        <v>90</v>
      </c>
      <c r="H74" s="23">
        <f t="shared" si="9"/>
        <v>0</v>
      </c>
      <c r="I74" s="23">
        <f t="shared" si="9"/>
        <v>180</v>
      </c>
      <c r="J74" s="23">
        <f t="shared" si="9"/>
        <v>0</v>
      </c>
      <c r="K74" s="23">
        <f t="shared" si="9"/>
        <v>30</v>
      </c>
      <c r="L74" s="89">
        <f t="shared" si="9"/>
        <v>120</v>
      </c>
      <c r="M74" s="89">
        <f t="shared" si="9"/>
        <v>0</v>
      </c>
      <c r="N74" s="89">
        <f t="shared" si="9"/>
        <v>180</v>
      </c>
      <c r="O74" s="89">
        <f t="shared" si="9"/>
        <v>0</v>
      </c>
      <c r="P74" s="89">
        <f t="shared" si="9"/>
        <v>30</v>
      </c>
      <c r="Q74" s="23">
        <f t="shared" si="9"/>
        <v>105</v>
      </c>
      <c r="R74" s="23">
        <f t="shared" si="9"/>
        <v>0</v>
      </c>
      <c r="S74" s="23">
        <f t="shared" si="9"/>
        <v>330</v>
      </c>
      <c r="T74" s="23">
        <f t="shared" si="9"/>
        <v>0</v>
      </c>
      <c r="U74" s="23">
        <f t="shared" si="9"/>
        <v>30</v>
      </c>
      <c r="V74" s="89">
        <f t="shared" si="9"/>
        <v>90</v>
      </c>
      <c r="W74" s="89">
        <f t="shared" si="9"/>
        <v>0</v>
      </c>
      <c r="X74" s="89">
        <f t="shared" si="9"/>
        <v>240</v>
      </c>
      <c r="Y74" s="89">
        <f t="shared" si="9"/>
        <v>0</v>
      </c>
      <c r="Z74" s="89">
        <f t="shared" si="9"/>
        <v>30</v>
      </c>
      <c r="AA74" s="23">
        <f t="shared" si="9"/>
        <v>90</v>
      </c>
      <c r="AB74" s="23">
        <f t="shared" si="9"/>
        <v>0</v>
      </c>
      <c r="AC74" s="23">
        <f t="shared" si="9"/>
        <v>210</v>
      </c>
      <c r="AD74" s="23">
        <f t="shared" si="9"/>
        <v>30</v>
      </c>
      <c r="AE74" s="23">
        <f t="shared" si="9"/>
        <v>30</v>
      </c>
      <c r="AF74" s="89">
        <f t="shared" si="9"/>
        <v>90</v>
      </c>
      <c r="AG74" s="89">
        <f t="shared" si="9"/>
        <v>0</v>
      </c>
      <c r="AH74" s="89">
        <f t="shared" si="9"/>
        <v>180</v>
      </c>
      <c r="AI74" s="89">
        <f t="shared" si="9"/>
        <v>30</v>
      </c>
      <c r="AJ74" s="89">
        <f t="shared" si="9"/>
        <v>30</v>
      </c>
      <c r="AK74" s="44">
        <f>G74+H74+I74+J74+L74+M74+O74+N74+Q74+R74+S74+T74+V74+W74+X74+Y74+AA74+AB74+AC74+AD74+AF74+AG74+AH74+AI74</f>
        <v>1965</v>
      </c>
      <c r="AL74" s="44">
        <f>K74+P74+U74+Z74+AE74+AJ74</f>
        <v>180</v>
      </c>
    </row>
    <row r="75" spans="1:38" ht="33.75" customHeight="1">
      <c r="A75" s="44" t="s">
        <v>126</v>
      </c>
      <c r="B75" s="44"/>
      <c r="C75" s="44"/>
      <c r="D75" s="44"/>
      <c r="E75" s="44"/>
      <c r="F75" s="44"/>
      <c r="G75" s="22">
        <f aca="true" t="shared" si="10" ref="G75:AJ75">G17+G35+G44+G73</f>
        <v>90</v>
      </c>
      <c r="H75" s="22">
        <f t="shared" si="10"/>
        <v>0</v>
      </c>
      <c r="I75" s="22">
        <f t="shared" si="10"/>
        <v>300</v>
      </c>
      <c r="J75" s="22">
        <f t="shared" si="10"/>
        <v>0</v>
      </c>
      <c r="K75" s="22">
        <f t="shared" si="10"/>
        <v>30</v>
      </c>
      <c r="L75" s="19">
        <f t="shared" si="10"/>
        <v>120</v>
      </c>
      <c r="M75" s="19">
        <f t="shared" si="10"/>
        <v>0</v>
      </c>
      <c r="N75" s="19">
        <f t="shared" si="10"/>
        <v>240</v>
      </c>
      <c r="O75" s="19">
        <f t="shared" si="10"/>
        <v>0</v>
      </c>
      <c r="P75" s="19">
        <f t="shared" si="10"/>
        <v>30</v>
      </c>
      <c r="Q75" s="23">
        <f t="shared" si="10"/>
        <v>105</v>
      </c>
      <c r="R75" s="23">
        <f t="shared" si="10"/>
        <v>0</v>
      </c>
      <c r="S75" s="23">
        <f t="shared" si="10"/>
        <v>330</v>
      </c>
      <c r="T75" s="23">
        <f t="shared" si="10"/>
        <v>0</v>
      </c>
      <c r="U75" s="23">
        <f t="shared" si="10"/>
        <v>30</v>
      </c>
      <c r="V75" s="20">
        <f t="shared" si="10"/>
        <v>90</v>
      </c>
      <c r="W75" s="20">
        <f t="shared" si="10"/>
        <v>0</v>
      </c>
      <c r="X75" s="20">
        <f t="shared" si="10"/>
        <v>240</v>
      </c>
      <c r="Y75" s="20">
        <f t="shared" si="10"/>
        <v>0</v>
      </c>
      <c r="Z75" s="20">
        <f t="shared" si="10"/>
        <v>30</v>
      </c>
      <c r="AA75" s="24">
        <f t="shared" si="10"/>
        <v>90</v>
      </c>
      <c r="AB75" s="24">
        <f t="shared" si="10"/>
        <v>0</v>
      </c>
      <c r="AC75" s="24">
        <f t="shared" si="10"/>
        <v>210</v>
      </c>
      <c r="AD75" s="24">
        <f t="shared" si="10"/>
        <v>30</v>
      </c>
      <c r="AE75" s="24">
        <f t="shared" si="10"/>
        <v>30</v>
      </c>
      <c r="AF75" s="21">
        <f t="shared" si="10"/>
        <v>90</v>
      </c>
      <c r="AG75" s="21">
        <f t="shared" si="10"/>
        <v>0</v>
      </c>
      <c r="AH75" s="21">
        <f t="shared" si="10"/>
        <v>180</v>
      </c>
      <c r="AI75" s="21">
        <f t="shared" si="10"/>
        <v>30</v>
      </c>
      <c r="AJ75" s="21">
        <f t="shared" si="10"/>
        <v>30</v>
      </c>
      <c r="AK75" s="44">
        <f>G75+H75+I75+J75+L75+M75+O75+N75+Q75+R75+S75+T75+V75+W75+X75+Y75+AA75+AB75+AC75+AD75+AF75+AG75+AH75+AI75</f>
        <v>2145</v>
      </c>
      <c r="AL75" s="44">
        <f>K75+P75+U75+Z75+AE75+AJ75</f>
        <v>180</v>
      </c>
    </row>
    <row r="76" spans="1:38" ht="32.25" customHeight="1">
      <c r="A76" s="44" t="s">
        <v>127</v>
      </c>
      <c r="B76" s="44"/>
      <c r="C76" s="44"/>
      <c r="D76" s="44"/>
      <c r="E76" s="44"/>
      <c r="F76" s="44"/>
      <c r="G76" s="23">
        <f aca="true" t="shared" si="11" ref="G76:AJ76">SUM(G17,G34,G54,G73)</f>
        <v>90</v>
      </c>
      <c r="H76" s="23">
        <f t="shared" si="11"/>
        <v>0</v>
      </c>
      <c r="I76" s="23">
        <f t="shared" si="11"/>
        <v>180</v>
      </c>
      <c r="J76" s="23">
        <f t="shared" si="11"/>
        <v>0</v>
      </c>
      <c r="K76" s="23">
        <f t="shared" si="11"/>
        <v>30</v>
      </c>
      <c r="L76" s="89">
        <f t="shared" si="11"/>
        <v>120</v>
      </c>
      <c r="M76" s="89">
        <f t="shared" si="11"/>
        <v>0</v>
      </c>
      <c r="N76" s="89">
        <f t="shared" si="11"/>
        <v>180</v>
      </c>
      <c r="O76" s="89">
        <f t="shared" si="11"/>
        <v>0</v>
      </c>
      <c r="P76" s="89">
        <f t="shared" si="11"/>
        <v>30</v>
      </c>
      <c r="Q76" s="23">
        <f t="shared" si="11"/>
        <v>135</v>
      </c>
      <c r="R76" s="23">
        <f t="shared" si="11"/>
        <v>0</v>
      </c>
      <c r="S76" s="23">
        <f t="shared" si="11"/>
        <v>300</v>
      </c>
      <c r="T76" s="23">
        <f t="shared" si="11"/>
        <v>0</v>
      </c>
      <c r="U76" s="23">
        <f t="shared" si="11"/>
        <v>30</v>
      </c>
      <c r="V76" s="89">
        <f t="shared" si="11"/>
        <v>210</v>
      </c>
      <c r="W76" s="89">
        <f t="shared" si="11"/>
        <v>0</v>
      </c>
      <c r="X76" s="89">
        <f t="shared" si="11"/>
        <v>150</v>
      </c>
      <c r="Y76" s="89">
        <f t="shared" si="11"/>
        <v>0</v>
      </c>
      <c r="Z76" s="89">
        <f t="shared" si="11"/>
        <v>30</v>
      </c>
      <c r="AA76" s="23">
        <f t="shared" si="11"/>
        <v>90</v>
      </c>
      <c r="AB76" s="23">
        <f t="shared" si="11"/>
        <v>0</v>
      </c>
      <c r="AC76" s="23">
        <f t="shared" si="11"/>
        <v>210</v>
      </c>
      <c r="AD76" s="23">
        <f t="shared" si="11"/>
        <v>30</v>
      </c>
      <c r="AE76" s="23">
        <f t="shared" si="11"/>
        <v>30</v>
      </c>
      <c r="AF76" s="89">
        <f t="shared" si="11"/>
        <v>90</v>
      </c>
      <c r="AG76" s="89">
        <f t="shared" si="11"/>
        <v>0</v>
      </c>
      <c r="AH76" s="89">
        <f t="shared" si="11"/>
        <v>150</v>
      </c>
      <c r="AI76" s="89">
        <f t="shared" si="11"/>
        <v>30</v>
      </c>
      <c r="AJ76" s="89">
        <f t="shared" si="11"/>
        <v>30</v>
      </c>
      <c r="AK76" s="44">
        <f>SUM(G76:J76,L76:O76,Q76:T76,V76:Y76,AA76:AD76,AF76:AI76)</f>
        <v>1965</v>
      </c>
      <c r="AL76" s="44">
        <f>SUM(K76,P76,U76,Z76,AE76,AJ76)</f>
        <v>180</v>
      </c>
    </row>
    <row r="77" spans="1:38" ht="27.75" customHeight="1">
      <c r="A77" s="44" t="s">
        <v>128</v>
      </c>
      <c r="B77" s="44"/>
      <c r="C77" s="44"/>
      <c r="D77" s="44"/>
      <c r="E77" s="44"/>
      <c r="F77" s="44"/>
      <c r="G77" s="22">
        <f aca="true" t="shared" si="12" ref="G77:AJ77">SUM(G17,G35,G54,G73)</f>
        <v>90</v>
      </c>
      <c r="H77" s="22">
        <f t="shared" si="12"/>
        <v>0</v>
      </c>
      <c r="I77" s="22">
        <f t="shared" si="12"/>
        <v>300</v>
      </c>
      <c r="J77" s="22">
        <f t="shared" si="12"/>
        <v>0</v>
      </c>
      <c r="K77" s="22">
        <f t="shared" si="12"/>
        <v>30</v>
      </c>
      <c r="L77" s="90">
        <f t="shared" si="12"/>
        <v>120</v>
      </c>
      <c r="M77" s="90">
        <f t="shared" si="12"/>
        <v>0</v>
      </c>
      <c r="N77" s="90">
        <f t="shared" si="12"/>
        <v>240</v>
      </c>
      <c r="O77" s="90">
        <f t="shared" si="12"/>
        <v>0</v>
      </c>
      <c r="P77" s="90">
        <f t="shared" si="12"/>
        <v>30</v>
      </c>
      <c r="Q77" s="23">
        <f t="shared" si="12"/>
        <v>135</v>
      </c>
      <c r="R77" s="23">
        <f t="shared" si="12"/>
        <v>0</v>
      </c>
      <c r="S77" s="23">
        <f t="shared" si="12"/>
        <v>300</v>
      </c>
      <c r="T77" s="23">
        <f t="shared" si="12"/>
        <v>0</v>
      </c>
      <c r="U77" s="23">
        <f t="shared" si="12"/>
        <v>30</v>
      </c>
      <c r="V77" s="20">
        <f t="shared" si="12"/>
        <v>210</v>
      </c>
      <c r="W77" s="20">
        <f t="shared" si="12"/>
        <v>0</v>
      </c>
      <c r="X77" s="20">
        <f t="shared" si="12"/>
        <v>150</v>
      </c>
      <c r="Y77" s="20">
        <f t="shared" si="12"/>
        <v>0</v>
      </c>
      <c r="Z77" s="20">
        <f t="shared" si="12"/>
        <v>30</v>
      </c>
      <c r="AA77" s="24">
        <f t="shared" si="12"/>
        <v>90</v>
      </c>
      <c r="AB77" s="24">
        <f t="shared" si="12"/>
        <v>0</v>
      </c>
      <c r="AC77" s="24">
        <f t="shared" si="12"/>
        <v>210</v>
      </c>
      <c r="AD77" s="24">
        <f t="shared" si="12"/>
        <v>30</v>
      </c>
      <c r="AE77" s="24">
        <f t="shared" si="12"/>
        <v>30</v>
      </c>
      <c r="AF77" s="21">
        <f t="shared" si="12"/>
        <v>90</v>
      </c>
      <c r="AG77" s="21">
        <f t="shared" si="12"/>
        <v>0</v>
      </c>
      <c r="AH77" s="21">
        <f t="shared" si="12"/>
        <v>150</v>
      </c>
      <c r="AI77" s="21">
        <f t="shared" si="12"/>
        <v>30</v>
      </c>
      <c r="AJ77" s="21">
        <f t="shared" si="12"/>
        <v>30</v>
      </c>
      <c r="AK77" s="44">
        <f>SUM(G77:J77,L77:O77,Q77:T77,V77:Y77,AA77:AD77,AF77:AI77)</f>
        <v>2145</v>
      </c>
      <c r="AL77" s="44">
        <f>SUM(K77,P77,U77,Z77,AE77,AJ77)</f>
        <v>180</v>
      </c>
    </row>
    <row r="78" spans="1:38" ht="27.75" customHeight="1">
      <c r="A78" s="44" t="s">
        <v>129</v>
      </c>
      <c r="B78" s="44"/>
      <c r="C78" s="44"/>
      <c r="D78" s="44"/>
      <c r="E78" s="44"/>
      <c r="F78" s="44"/>
      <c r="G78" s="23">
        <f>SUM(G17,G34,G66,G73)</f>
        <v>90</v>
      </c>
      <c r="H78" s="23">
        <f>SUM(H19,H36,H56,H75)</f>
        <v>0</v>
      </c>
      <c r="I78" s="23">
        <f>SUM(I17,I34,I69,I73)</f>
        <v>180</v>
      </c>
      <c r="J78" s="23">
        <f>SUM(J19,J36,J56,J75)</f>
        <v>0</v>
      </c>
      <c r="K78" s="23">
        <f>SUM(K17,K34,K69,K73)</f>
        <v>30</v>
      </c>
      <c r="L78" s="89">
        <f>SUM(L17,L34,L69,L73)</f>
        <v>120</v>
      </c>
      <c r="M78" s="89">
        <f>SUM(M19,M36,M56,M75)</f>
        <v>0</v>
      </c>
      <c r="N78" s="89">
        <f>SUM(N17,N34,N69,N73)</f>
        <v>180</v>
      </c>
      <c r="O78" s="89">
        <f>SUM(O19,O36,O56,O75)</f>
        <v>0</v>
      </c>
      <c r="P78" s="89">
        <f>SUM(P17,P34,P69,P73)</f>
        <v>30</v>
      </c>
      <c r="Q78" s="23">
        <f>SUM(Q17,Q34,Q69,Q73)</f>
        <v>105</v>
      </c>
      <c r="R78" s="23">
        <f>SUM(R19,R36,R56,R75)</f>
        <v>0</v>
      </c>
      <c r="S78" s="23">
        <f>SUM(S17,S34,S69,S73)</f>
        <v>300</v>
      </c>
      <c r="T78" s="23">
        <f>SUM(T19,T36,T56,T75)</f>
        <v>0</v>
      </c>
      <c r="U78" s="23">
        <f>SUM(U17,U34,U69,U73)</f>
        <v>30</v>
      </c>
      <c r="V78" s="89">
        <f>SUM(V17,V34,V69,V73)</f>
        <v>120</v>
      </c>
      <c r="W78" s="89">
        <f>SUM(W19,W36,W56,W75)</f>
        <v>0</v>
      </c>
      <c r="X78" s="89">
        <f>SUM(X17,X34,X69,X73)</f>
        <v>210</v>
      </c>
      <c r="Y78" s="89">
        <f>SUM(Y19,Y36,Y56,Y75)</f>
        <v>0</v>
      </c>
      <c r="Z78" s="89">
        <f>SUM(Z17,Z34,Z69,Z73)</f>
        <v>30</v>
      </c>
      <c r="AA78" s="23">
        <f>SUM(AA17,AA34,AA69,AA73)</f>
        <v>120</v>
      </c>
      <c r="AB78" s="23">
        <f>SUM(AB19,AB36,AB56,AB75)</f>
        <v>0</v>
      </c>
      <c r="AC78" s="23">
        <f>SUM(AC17,AC34,AC69,AC73)</f>
        <v>210</v>
      </c>
      <c r="AD78" s="23">
        <f>SUM(AD19,AD36,AD56,AD75)</f>
        <v>30</v>
      </c>
      <c r="AE78" s="23">
        <f>SUM(AE17,AE34,AE69,AE73)</f>
        <v>30</v>
      </c>
      <c r="AF78" s="89">
        <f>SUM(AF17,AF34,AF69,AF73)</f>
        <v>120</v>
      </c>
      <c r="AG78" s="89">
        <f>SUM(AG19,AG36,AG56,AG75)</f>
        <v>0</v>
      </c>
      <c r="AH78" s="89">
        <f>SUM(AH17,AH34,AH69,AH73)</f>
        <v>150</v>
      </c>
      <c r="AI78" s="89">
        <f>SUM(AI19,AI36,AI56,AI75)</f>
        <v>30</v>
      </c>
      <c r="AJ78" s="89">
        <f>SUM(AJ17,AJ34,AJ69,AJ73)</f>
        <v>30</v>
      </c>
      <c r="AK78" s="44">
        <f>SUM(G78:J78,L78:O78,Q78:T78,V78:Y78,AA78:AD78,AF78:AI78)</f>
        <v>1965</v>
      </c>
      <c r="AL78" s="44">
        <f>SUM(K78,P78,U78,Z78,AE78,AJ78)</f>
        <v>180</v>
      </c>
    </row>
    <row r="79" spans="1:38" ht="39.75" customHeight="1">
      <c r="A79" s="44" t="s">
        <v>130</v>
      </c>
      <c r="B79" s="44"/>
      <c r="C79" s="44"/>
      <c r="D79" s="44"/>
      <c r="E79" s="44"/>
      <c r="F79" s="44"/>
      <c r="G79" s="22">
        <f>SUM(G17,G35,G66,G73)</f>
        <v>90</v>
      </c>
      <c r="H79" s="22">
        <f>SUM(H19,H37,H56,H75)</f>
        <v>0</v>
      </c>
      <c r="I79" s="22">
        <f>SUM(I17,I35,I69,I73)</f>
        <v>300</v>
      </c>
      <c r="J79" s="22">
        <f>SUM(J19,J37,J56,J75)</f>
        <v>0</v>
      </c>
      <c r="K79" s="22">
        <f>SUM(K17,K35,K66,K73)</f>
        <v>30</v>
      </c>
      <c r="L79" s="90">
        <f>SUM(L17,L35,L69,L73)</f>
        <v>120</v>
      </c>
      <c r="M79" s="90">
        <f>SUM(M19,M37,M56,M75)</f>
        <v>0</v>
      </c>
      <c r="N79" s="90">
        <f>SUM(N17,N35,N69,N73)</f>
        <v>240</v>
      </c>
      <c r="O79" s="90">
        <f>SUM(O19,O37,O56,O75)</f>
        <v>0</v>
      </c>
      <c r="P79" s="90">
        <f>SUM(P17,P35,P69,P73)</f>
        <v>30</v>
      </c>
      <c r="Q79" s="23">
        <f>SUM(Q17,Q35,Q69,Q73)</f>
        <v>105</v>
      </c>
      <c r="R79" s="23">
        <f>SUM(R19,R37,R56,R75)</f>
        <v>0</v>
      </c>
      <c r="S79" s="23">
        <f>SUM(S17,S35,S69,S73)</f>
        <v>300</v>
      </c>
      <c r="T79" s="23">
        <f>SUM(T19,T37,T56,T75)</f>
        <v>0</v>
      </c>
      <c r="U79" s="23">
        <f>SUM(U17,U35,U69,U73)</f>
        <v>30</v>
      </c>
      <c r="V79" s="20">
        <f>SUM(V17,V35,V69,V73)</f>
        <v>120</v>
      </c>
      <c r="W79" s="20">
        <f>SUM(W19,W37,W56,W75)</f>
        <v>0</v>
      </c>
      <c r="X79" s="20">
        <f>SUM(X17,X35,X69,X73)</f>
        <v>210</v>
      </c>
      <c r="Y79" s="20">
        <f>SUM(Y19,Y37,Y56,Y75)</f>
        <v>0</v>
      </c>
      <c r="Z79" s="20">
        <f>SUM(Z17,Z35,Z69,Z73)</f>
        <v>30</v>
      </c>
      <c r="AA79" s="24">
        <f>SUM(AA17,AA35,AA69,AA73)</f>
        <v>120</v>
      </c>
      <c r="AB79" s="24">
        <f>SUM(AB19,AB37,AB56,AB75)</f>
        <v>0</v>
      </c>
      <c r="AC79" s="24">
        <f>SUM(AC17,AC35,AC69,AC73)</f>
        <v>210</v>
      </c>
      <c r="AD79" s="24">
        <f>SUM(AD19,AD37,AD56,AD75)</f>
        <v>30</v>
      </c>
      <c r="AE79" s="24">
        <f>SUM(AE17,AE35,AE69,AE73)</f>
        <v>30</v>
      </c>
      <c r="AF79" s="21">
        <f>SUM(AF17,AF35,AF69,AF73)</f>
        <v>120</v>
      </c>
      <c r="AG79" s="21">
        <f>SUM(AG19,AG37,AG56,AG75)</f>
        <v>0</v>
      </c>
      <c r="AH79" s="21">
        <f>SUM(AH17,AH35,AH69,AH73)</f>
        <v>150</v>
      </c>
      <c r="AI79" s="21">
        <f>SUM(AI19,AI37,AI56,AI75)</f>
        <v>30</v>
      </c>
      <c r="AJ79" s="21">
        <f>SUM(AJ17,AJ35,AJ69,AJ73)</f>
        <v>30</v>
      </c>
      <c r="AK79" s="44">
        <f>SUM(G79:J79,L79:O79,Q79:T79,V79:Y79,AA79:AD79,AF79:AI79)</f>
        <v>2145</v>
      </c>
      <c r="AL79" s="44">
        <f>SUM(K79,P79,U79,Z79,AE79,AJ79)</f>
        <v>180</v>
      </c>
    </row>
    <row r="80" spans="1:38" ht="27.75" customHeight="1">
      <c r="A80" s="91"/>
      <c r="B80" s="92"/>
      <c r="C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1:38" ht="24" customHeight="1">
      <c r="A81" s="91"/>
      <c r="B81" s="93" t="s">
        <v>131</v>
      </c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1:38" ht="19.5" customHeight="1">
      <c r="A82" s="91"/>
      <c r="B82" s="93" t="s">
        <v>132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</row>
    <row r="83" spans="1:38" ht="17.25" customHeight="1">
      <c r="A83" s="91"/>
      <c r="B83" s="93" t="s">
        <v>133</v>
      </c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</row>
    <row r="84" spans="1:38" ht="18.75" customHeight="1">
      <c r="A84" s="91"/>
      <c r="B84" s="93" t="s">
        <v>134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</row>
    <row r="85" spans="1:38" ht="15" customHeight="1">
      <c r="A85" s="91"/>
      <c r="B85" s="93" t="s">
        <v>135</v>
      </c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</row>
    <row r="86" spans="1:38" ht="15" customHeight="1">
      <c r="A86" s="91"/>
      <c r="B86" s="93" t="s">
        <v>136</v>
      </c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</row>
    <row r="87" spans="1:38" ht="15" customHeight="1">
      <c r="A87" s="91"/>
      <c r="B87" s="92"/>
      <c r="C87" s="92"/>
      <c r="D87" s="92"/>
      <c r="E87" s="94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6"/>
      <c r="AC87" s="96"/>
      <c r="AD87" s="96"/>
      <c r="AE87" s="96"/>
      <c r="AF87" s="96"/>
      <c r="AG87" s="96"/>
      <c r="AH87" s="52"/>
      <c r="AI87" s="52"/>
      <c r="AJ87" s="52"/>
      <c r="AK87" s="52"/>
      <c r="AL87" s="52"/>
    </row>
    <row r="88" spans="1:38" ht="12.75">
      <c r="A88" s="91"/>
      <c r="B88" s="92"/>
      <c r="C88" s="92"/>
      <c r="D88" s="92"/>
      <c r="Z88" s="95"/>
      <c r="AA88" s="95"/>
      <c r="AB88" s="96"/>
      <c r="AC88" s="96"/>
      <c r="AD88" s="96"/>
      <c r="AE88" s="96"/>
      <c r="AF88" s="96"/>
      <c r="AG88" s="96"/>
      <c r="AH88" s="52"/>
      <c r="AI88" s="52"/>
      <c r="AJ88" s="52"/>
      <c r="AK88" s="52"/>
      <c r="AL88" s="52"/>
    </row>
    <row r="89" spans="1:38" ht="12.75">
      <c r="A89" s="91"/>
      <c r="B89" s="92"/>
      <c r="C89" s="92"/>
      <c r="D89" s="92"/>
      <c r="Z89" s="95"/>
      <c r="AA89" s="95"/>
      <c r="AB89" s="96"/>
      <c r="AC89" s="96"/>
      <c r="AD89" s="96"/>
      <c r="AE89" s="96"/>
      <c r="AF89" s="96"/>
      <c r="AG89" s="96"/>
      <c r="AH89" s="52"/>
      <c r="AI89" s="52"/>
      <c r="AJ89" s="52"/>
      <c r="AK89" s="52"/>
      <c r="AL89" s="52"/>
    </row>
    <row r="90" spans="1:38" ht="12.75">
      <c r="A90" s="91"/>
      <c r="B90" s="92"/>
      <c r="C90" s="92"/>
      <c r="D90" s="92"/>
      <c r="Z90" s="95"/>
      <c r="AA90" s="95"/>
      <c r="AB90" s="96"/>
      <c r="AC90" s="96"/>
      <c r="AD90" s="96"/>
      <c r="AE90" s="96"/>
      <c r="AF90" s="96"/>
      <c r="AG90" s="96"/>
      <c r="AH90" s="52"/>
      <c r="AI90" s="52"/>
      <c r="AJ90" s="52"/>
      <c r="AK90" s="52"/>
      <c r="AL90" s="52"/>
    </row>
    <row r="91" spans="1:38" ht="12.75">
      <c r="A91" s="91"/>
      <c r="B91" s="92"/>
      <c r="C91" s="92"/>
      <c r="D91" s="92"/>
      <c r="Z91" s="95"/>
      <c r="AA91" s="95"/>
      <c r="AB91" s="96"/>
      <c r="AC91" s="96"/>
      <c r="AD91" s="96"/>
      <c r="AE91" s="96"/>
      <c r="AF91" s="96"/>
      <c r="AG91" s="96"/>
      <c r="AH91" s="52"/>
      <c r="AI91" s="52"/>
      <c r="AJ91" s="52"/>
      <c r="AK91" s="52"/>
      <c r="AL91" s="52"/>
    </row>
    <row r="92" spans="1:38" ht="12.75">
      <c r="A92" s="91"/>
      <c r="B92" s="92"/>
      <c r="C92" s="92"/>
      <c r="D92" s="92"/>
      <c r="Z92" s="95"/>
      <c r="AA92" s="95"/>
      <c r="AB92" s="96"/>
      <c r="AC92" s="96"/>
      <c r="AD92" s="96"/>
      <c r="AE92" s="96"/>
      <c r="AF92" s="96"/>
      <c r="AG92" s="96"/>
      <c r="AH92" s="52"/>
      <c r="AI92" s="52"/>
      <c r="AJ92" s="52"/>
      <c r="AK92" s="52"/>
      <c r="AL92" s="52"/>
    </row>
    <row r="93" spans="1:38" ht="15" customHeight="1">
      <c r="A93" s="91"/>
      <c r="B93" s="92"/>
      <c r="C93" s="92"/>
      <c r="D93" s="92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6"/>
      <c r="W93" s="96"/>
      <c r="X93" s="98"/>
      <c r="Y93" s="98"/>
      <c r="Z93" s="96"/>
      <c r="AA93" s="96"/>
      <c r="AB93" s="52"/>
      <c r="AC93" s="52"/>
      <c r="AD93" s="52"/>
      <c r="AE93" s="52"/>
      <c r="AF93" s="52"/>
      <c r="AG93"/>
      <c r="AH93"/>
      <c r="AI93"/>
      <c r="AJ93"/>
      <c r="AK93"/>
      <c r="AL93"/>
    </row>
    <row r="94" spans="1:38" ht="15" customHeight="1">
      <c r="A94" s="91"/>
      <c r="B94" s="92"/>
      <c r="C94" s="92"/>
      <c r="D94" s="92"/>
      <c r="E94" s="97"/>
      <c r="F94" s="97"/>
      <c r="G94" s="97"/>
      <c r="H94" s="97"/>
      <c r="I94" s="97"/>
      <c r="J94" s="97"/>
      <c r="K94" s="97"/>
      <c r="L94" s="97"/>
      <c r="M94" s="97"/>
      <c r="N94" s="99"/>
      <c r="O94" s="99"/>
      <c r="P94" s="97"/>
      <c r="Q94" s="97"/>
      <c r="R94" s="97"/>
      <c r="S94" s="97"/>
      <c r="T94" s="97"/>
      <c r="U94" s="97"/>
      <c r="V94" s="96"/>
      <c r="W94" s="96"/>
      <c r="X94" s="96"/>
      <c r="Y94" s="96"/>
      <c r="Z94" s="100"/>
      <c r="AA94" s="100"/>
      <c r="AB94" s="52"/>
      <c r="AC94" s="52"/>
      <c r="AD94" s="52"/>
      <c r="AE94" s="52"/>
      <c r="AF94" s="52"/>
      <c r="AG94"/>
      <c r="AH94"/>
      <c r="AI94"/>
      <c r="AJ94"/>
      <c r="AK94"/>
      <c r="AL94"/>
    </row>
  </sheetData>
  <sheetProtection selectLockedCells="1" selectUnlockedCells="1"/>
  <mergeCells count="99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1:A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AK11:AK13"/>
    <mergeCell ref="AL11:AL13"/>
    <mergeCell ref="A17:B17"/>
    <mergeCell ref="A18:AL18"/>
    <mergeCell ref="A20:A21"/>
    <mergeCell ref="A34:B34"/>
    <mergeCell ref="A35:B35"/>
    <mergeCell ref="A36:AL36"/>
    <mergeCell ref="A44:B44"/>
    <mergeCell ref="A45:AL45"/>
    <mergeCell ref="A54:B54"/>
    <mergeCell ref="A55:AL55"/>
    <mergeCell ref="A62:B62"/>
    <mergeCell ref="A63:AL63"/>
    <mergeCell ref="A69:B69"/>
    <mergeCell ref="A70:AL70"/>
    <mergeCell ref="A71:A72"/>
    <mergeCell ref="B71:B72"/>
    <mergeCell ref="A73:B73"/>
    <mergeCell ref="A74:B74"/>
    <mergeCell ref="A75:B75"/>
    <mergeCell ref="A76:B76"/>
    <mergeCell ref="A77:B77"/>
    <mergeCell ref="A78:B78"/>
    <mergeCell ref="A79:B79"/>
    <mergeCell ref="B81:V81"/>
    <mergeCell ref="B82:AL82"/>
    <mergeCell ref="B83:AL83"/>
    <mergeCell ref="B84:AL84"/>
    <mergeCell ref="B85:AL85"/>
    <mergeCell ref="AB87:AG87"/>
    <mergeCell ref="E93:I94"/>
    <mergeCell ref="J93:O93"/>
    <mergeCell ref="P93:U93"/>
    <mergeCell ref="V93:W93"/>
    <mergeCell ref="X93:Y93"/>
    <mergeCell ref="J94:K94"/>
    <mergeCell ref="L94:M94"/>
    <mergeCell ref="P94:Q94"/>
    <mergeCell ref="R94:S94"/>
    <mergeCell ref="V94:Y94"/>
    <mergeCell ref="Z94:AA94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4" max="4" width="2.00390625" style="0" customWidth="1"/>
    <col min="5" max="5" width="0" style="0" hidden="1" customWidth="1"/>
  </cols>
  <sheetData>
    <row r="1" spans="1:21" ht="12.75" customHeight="1">
      <c r="A1" s="44"/>
      <c r="B1" s="44"/>
      <c r="C1" s="44"/>
      <c r="D1" s="44"/>
      <c r="E1" s="44"/>
      <c r="F1" s="18" t="s">
        <v>137</v>
      </c>
      <c r="G1" s="18"/>
      <c r="H1" s="18"/>
      <c r="I1" s="18"/>
      <c r="J1" s="18"/>
      <c r="K1" s="18"/>
      <c r="L1" s="18"/>
      <c r="M1" s="18"/>
      <c r="N1" s="18" t="s">
        <v>138</v>
      </c>
      <c r="O1" s="18"/>
      <c r="P1" s="18"/>
      <c r="Q1" s="18"/>
      <c r="R1" s="18"/>
      <c r="S1" s="18"/>
      <c r="T1" s="18"/>
      <c r="U1" s="18"/>
    </row>
    <row r="2" spans="1:21" ht="12.75" customHeight="1">
      <c r="A2" s="44"/>
      <c r="B2" s="44"/>
      <c r="C2" s="44"/>
      <c r="D2" s="44"/>
      <c r="E2" s="44"/>
      <c r="F2" s="18" t="s">
        <v>139</v>
      </c>
      <c r="G2" s="18"/>
      <c r="H2" s="18" t="s">
        <v>140</v>
      </c>
      <c r="I2" s="18"/>
      <c r="J2" s="18" t="s">
        <v>141</v>
      </c>
      <c r="K2" s="18"/>
      <c r="L2" s="18"/>
      <c r="M2" s="18"/>
      <c r="N2" s="18" t="s">
        <v>139</v>
      </c>
      <c r="O2" s="18"/>
      <c r="P2" s="18" t="s">
        <v>140</v>
      </c>
      <c r="Q2" s="18"/>
      <c r="R2" s="18" t="s">
        <v>141</v>
      </c>
      <c r="S2" s="18"/>
      <c r="T2" s="18"/>
      <c r="U2" s="18"/>
    </row>
    <row r="3" spans="1:21" ht="15" customHeight="1">
      <c r="A3" s="101" t="s">
        <v>142</v>
      </c>
      <c r="B3" s="101"/>
      <c r="C3" s="101"/>
      <c r="D3" s="101"/>
      <c r="E3" s="101"/>
      <c r="F3" s="18">
        <f>'Program studiów - siatki'!G75+'Program studiów - siatki'!L75+'Program studiów - siatki'!Q75+'Program studiów - siatki'!V75+'Program studiów - siatki'!AA75+'Program studiów - siatki'!AF75</f>
        <v>585</v>
      </c>
      <c r="G3" s="18"/>
      <c r="H3" s="18"/>
      <c r="I3" s="18"/>
      <c r="J3" s="18"/>
      <c r="K3" s="18"/>
      <c r="L3" s="102">
        <f>F3/(F3+J4+F5)</f>
        <v>0.4482758620689655</v>
      </c>
      <c r="M3" s="102"/>
      <c r="N3" s="18" t="e">
        <f>'Program studiów - siatki'!#REF!+'Program studiów - siatki'!#REF!+'Program studiów - siatki'!#REF!+'Program studiów - siatki'!#REF!+'Program studiów - siatki'!#REF!+'Program studiów - siatki'!#REF!</f>
        <v>#VALUE!</v>
      </c>
      <c r="O3" s="18"/>
      <c r="P3" s="18"/>
      <c r="Q3" s="18"/>
      <c r="R3" s="18"/>
      <c r="S3" s="18"/>
      <c r="T3" s="102" t="e">
        <f>N3/(N3+R4+N5)</f>
        <v>#VALUE!</v>
      </c>
      <c r="U3" s="102"/>
    </row>
    <row r="4" spans="1:21" ht="15" customHeight="1">
      <c r="A4" s="101" t="s">
        <v>143</v>
      </c>
      <c r="B4" s="101"/>
      <c r="C4" s="101"/>
      <c r="D4" s="101"/>
      <c r="E4" s="101"/>
      <c r="F4" s="18">
        <f>'Program studiów - siatki'!I74+'Program studiów - siatki'!N74+'Program studiów - siatki'!S74+'Program studiów - siatki'!X74+'Program studiów - siatki'!AC74+'Program studiów - siatki'!AH74</f>
        <v>1320</v>
      </c>
      <c r="G4" s="18"/>
      <c r="H4" s="18">
        <f>'Program studiów - siatki'!I75+'Program studiów - siatki'!N75+'Program studiów - siatki'!S75+'Program studiów - siatki'!X75+'Program studiów - siatki'!AC75+'Program studiów - siatki'!AH75</f>
        <v>1500</v>
      </c>
      <c r="I4" s="18"/>
      <c r="J4" s="18">
        <f>F4-('Program studiów - siatki'!I19+'Program studiów - siatki'!N19+'Program studiów - siatki'!S19+'Program studiów - siatki'!X19+'Program studiów - siatki'!AC19+'Program studiów - siatki'!AH19)</f>
        <v>660</v>
      </c>
      <c r="K4" s="18"/>
      <c r="L4" s="102">
        <f>(J4+F5)/(F3+J4+F5)</f>
        <v>0.5517241379310345</v>
      </c>
      <c r="M4" s="102"/>
      <c r="N4" s="18" t="e">
        <f>'Program studiów - siatki'!#REF!+'Program studiów - siatki'!#REF!+'Program studiów - siatki'!#REF!+'Program studiów - siatki'!#REF!+'Program studiów - siatki'!#REF!+'Program studiów - siatki'!#REF!</f>
        <v>#VALUE!</v>
      </c>
      <c r="O4" s="18"/>
      <c r="P4" s="18" t="e">
        <f>'Program studiów - siatki'!#REF!+'Program studiów - siatki'!#REF!+'Program studiów - siatki'!#REF!+'Program studiów - siatki'!#REF!+'Program studiów - siatki'!#REF!+'Program studiów - siatki'!#REF!</f>
        <v>#VALUE!</v>
      </c>
      <c r="Q4" s="18"/>
      <c r="R4" s="18" t="e">
        <f>N4-('Program studiów - siatki'!I19+'Program studiów - siatki'!N19+'Program studiów - siatki'!S19+'Program studiów - siatki'!X19+'Program studiów - siatki'!AC19+'Program studiów - siatki'!AH19)</f>
        <v>#VALUE!</v>
      </c>
      <c r="S4" s="18"/>
      <c r="T4" s="102" t="e">
        <f>(R4+N5)/(N3+R4+N5)</f>
        <v>#VALUE!</v>
      </c>
      <c r="U4" s="102"/>
    </row>
    <row r="5" spans="1:21" ht="15" customHeight="1">
      <c r="A5" s="101" t="s">
        <v>144</v>
      </c>
      <c r="B5" s="101"/>
      <c r="C5" s="101"/>
      <c r="D5" s="101"/>
      <c r="E5" s="101"/>
      <c r="F5" s="18">
        <f>'Program studiów - siatki'!AD74+'Program studiów - siatki'!AI74</f>
        <v>60</v>
      </c>
      <c r="G5" s="18"/>
      <c r="H5" s="18"/>
      <c r="I5" s="18"/>
      <c r="J5" s="18"/>
      <c r="K5" s="18"/>
      <c r="L5" s="102"/>
      <c r="M5" s="102"/>
      <c r="N5" s="18" t="e">
        <f>'Program studiów - siatki'!#REF!+'Program studiów - siatki'!#REF!</f>
        <v>#VALUE!</v>
      </c>
      <c r="O5" s="18"/>
      <c r="P5" s="18"/>
      <c r="Q5" s="18"/>
      <c r="R5" s="18"/>
      <c r="S5" s="18"/>
      <c r="T5" s="102"/>
      <c r="U5" s="102"/>
    </row>
  </sheetData>
  <sheetProtection selectLockedCells="1" selectUnlockedCells="1"/>
  <mergeCells count="28">
    <mergeCell ref="A1:E2"/>
    <mergeCell ref="F1:M1"/>
    <mergeCell ref="N1:U1"/>
    <mergeCell ref="F2:G2"/>
    <mergeCell ref="H2:I2"/>
    <mergeCell ref="J2:K2"/>
    <mergeCell ref="L2:M2"/>
    <mergeCell ref="N2:O2"/>
    <mergeCell ref="P2:Q2"/>
    <mergeCell ref="R2:S2"/>
    <mergeCell ref="T2:U2"/>
    <mergeCell ref="A3:E3"/>
    <mergeCell ref="F3:K3"/>
    <mergeCell ref="L3:M3"/>
    <mergeCell ref="N3:S3"/>
    <mergeCell ref="T3:U3"/>
    <mergeCell ref="A4:E4"/>
    <mergeCell ref="F4:G4"/>
    <mergeCell ref="H4:I4"/>
    <mergeCell ref="J4:K4"/>
    <mergeCell ref="L4:M5"/>
    <mergeCell ref="N4:O4"/>
    <mergeCell ref="P4:Q4"/>
    <mergeCell ref="R4:S4"/>
    <mergeCell ref="T4:U5"/>
    <mergeCell ref="A5:E5"/>
    <mergeCell ref="F5:K5"/>
    <mergeCell ref="N5:S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Wierzbowska</cp:lastModifiedBy>
  <dcterms:modified xsi:type="dcterms:W3CDTF">2018-03-08T13:07:31Z</dcterms:modified>
  <cp:category/>
  <cp:version/>
  <cp:contentType/>
  <cp:contentStatus/>
  <cp:revision>1</cp:revision>
</cp:coreProperties>
</file>