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2040" windowHeight="9470" activeTab="0"/>
  </bookViews>
  <sheets>
    <sheet name="Program studiów - siatki" sheetId="1" r:id="rId1"/>
  </sheets>
  <definedNames>
    <definedName name="_xlnm.Print_Area" localSheetId="0">'Program studiów - siatki'!$A$1:$AM$57</definedName>
  </definedNames>
  <calcPr fullCalcOnLoad="1"/>
</workbook>
</file>

<file path=xl/sharedStrings.xml><?xml version="1.0" encoding="utf-8"?>
<sst xmlns="http://schemas.openxmlformats.org/spreadsheetml/2006/main" count="119" uniqueCount="89">
  <si>
    <t>Lp.</t>
  </si>
  <si>
    <t>kod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</si>
  <si>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</si>
  <si>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</si>
  <si>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</si>
  <si>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</si>
  <si>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</si>
  <si>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</si>
  <si>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</si>
  <si>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</si>
  <si>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</si>
  <si>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</si>
  <si>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</si>
  <si>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</si>
  <si>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</si>
  <si>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2.</t>
  </si>
  <si>
    <t>3.</t>
  </si>
  <si>
    <t>4.</t>
  </si>
  <si>
    <t>RAZEM:</t>
  </si>
  <si>
    <t>razem</t>
  </si>
  <si>
    <t>razem :</t>
  </si>
  <si>
    <t>1 semestr</t>
  </si>
  <si>
    <t>2 semestr</t>
  </si>
  <si>
    <t>3 semestr</t>
  </si>
  <si>
    <t>4 semestr</t>
  </si>
  <si>
    <t>5 semestr</t>
  </si>
  <si>
    <t>6 semestr</t>
  </si>
  <si>
    <t>Z</t>
  </si>
  <si>
    <t>B2. PRAKTYCZNA NAUKA DRUGIRGO JĘZYKA OBCEGO</t>
  </si>
  <si>
    <t>ZO</t>
  </si>
  <si>
    <t>Praktyczna nauka języka francuskiego</t>
  </si>
  <si>
    <t>W trakcie I roku studenci zobowiązani są do zaliczenia szkolenia z zakresu BHP oraz ochrony własności intelektualnej.</t>
  </si>
  <si>
    <t>9.</t>
  </si>
  <si>
    <t>Wykład wydziałowy</t>
  </si>
  <si>
    <t>10.</t>
  </si>
  <si>
    <t>12.</t>
  </si>
  <si>
    <t>PLAN STUDIÓW STACJONARNYCH DRUGIEGO STOPNIA</t>
  </si>
  <si>
    <t>WYDZIAŁ: FILOLOGICZNY</t>
  </si>
  <si>
    <t>KIERUNEK: FILOLOGIA ROMAŃSKA</t>
  </si>
  <si>
    <t xml:space="preserve">forma zal. po semestrze </t>
  </si>
  <si>
    <t>Seminarium magisterskie</t>
  </si>
  <si>
    <t>Załącznik nr 5 (wymagany do wniosku do Senatu UG w sprawie zatwierdzenia efektów kształcenia w oparciu o przedstawiony program kształcenia)</t>
  </si>
  <si>
    <t>13.</t>
  </si>
  <si>
    <t>1,2,3,4</t>
  </si>
  <si>
    <t>14.</t>
  </si>
  <si>
    <t>Wychowanie fizyczne</t>
  </si>
  <si>
    <t>A. GRUPA TREŚCI OGÓLNYCH I KIERUNKOWYCH</t>
  </si>
  <si>
    <t>B1. ŚCIEŻKA FRANCUSKA</t>
  </si>
  <si>
    <t>B2. ŚCIEŻKA HISZPAŃSKA</t>
  </si>
  <si>
    <t>Praktyczna nauka języka hiszpańskiego</t>
  </si>
  <si>
    <t>OD R. AK. 2017/2018</t>
  </si>
  <si>
    <t>15.</t>
  </si>
  <si>
    <t>Metodyka nauczania języka francuskiego</t>
  </si>
  <si>
    <t>Metodyka nauczania języka hiszpańskiego</t>
  </si>
  <si>
    <t>18.</t>
  </si>
  <si>
    <t>D. PRZEDMIOTY FAKULTATYWNE</t>
  </si>
  <si>
    <t>Tłumaczenia: język francuski</t>
  </si>
  <si>
    <t>Tłumaczenia: język hiszpański</t>
  </si>
  <si>
    <t>Praktyka zawodowa - 150 godzin</t>
  </si>
  <si>
    <t>11.</t>
  </si>
  <si>
    <t>1. / 2.</t>
  </si>
  <si>
    <t>3. / 4.</t>
  </si>
  <si>
    <t>5. / 6.</t>
  </si>
  <si>
    <t>7. / 8.</t>
  </si>
  <si>
    <t>16. / 17.</t>
  </si>
  <si>
    <t>19.</t>
  </si>
  <si>
    <t>20.</t>
  </si>
  <si>
    <t>21.</t>
  </si>
  <si>
    <t>22. / 23.</t>
  </si>
  <si>
    <t>24.</t>
  </si>
  <si>
    <t>1, 2, 3, 4</t>
  </si>
  <si>
    <t>Przedmiot (1)</t>
  </si>
  <si>
    <t>Psychologia / Stylistyka języka polskiego (2) (3)</t>
  </si>
  <si>
    <t>Metodologia badań językoznawczych / Metodologia badań literaturoznawczych (3)</t>
  </si>
  <si>
    <t>Antropologia języka / Antropologia literatury (4)</t>
  </si>
  <si>
    <t>Gramatyka kontrastywna francusko-polska (5)</t>
  </si>
  <si>
    <t>Współczesne problemy językoznawstwa w krajach francuskojęzycznych / Współczesna literatura i sztuka krajów francuskojęzycznych (4)</t>
  </si>
  <si>
    <t>Współczesne problemy językoznawstwa w krajach hiszpańskojęzycznych / Współczesna literatura i sztuka krajów hiszpańskojęzycznych (4)</t>
  </si>
  <si>
    <t>Gramatyka kontrastywna hiszpańsko-polska (5)</t>
  </si>
  <si>
    <t>(1) kursywą zaznaczono przedmioty do wyboru</t>
  </si>
  <si>
    <t>(3) wybór niezależny od wyboru ścieżki</t>
  </si>
  <si>
    <t>(2) wykłady z psychologii i pedagogiki są wykładami wydziałowymi, prowadzonymi wspólnie dla kierunków nauczycielskich drugiego stopnia</t>
  </si>
  <si>
    <t>Pedagogika / Komunikacja międzykulturowa (2) (3)</t>
  </si>
  <si>
    <t>(4) wykłady prowadzone wspólnie dla pierwszego i drugiego roku, naprzemiennie co dwa lata</t>
  </si>
  <si>
    <t>25.</t>
  </si>
  <si>
    <t>Metodyka nauczania języków romańskich</t>
  </si>
  <si>
    <t>3, 4</t>
  </si>
  <si>
    <t>(5) wykłady z gramatyki kontrastywnej będą prowadzone co dwa lata, naprzemiennie na 4 i 2 semestrze studiów; w kolejnym cyklu kształcenia, w semestrze 2 odbywać się będzie 15 godzin wykładu z gramatyki kontrastywnej oraz 15 godzin tłumaczeń , natomiast w semestrze 4 odbywać się będzie 30 godzin tłumaczeń</t>
  </si>
  <si>
    <t>Plan zatwierdzony przez RW 11 V 2017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</si>
</sst>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0" fillId="29" borderId="11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9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9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29" borderId="11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51" applyFont="1" applyAlignment="1">
      <alignment horizontal="left" vertical="center"/>
      <protection/>
    </xf>
    <xf numFmtId="0" fontId="0" fillId="0" borderId="0" xfId="0" applyAlignment="1">
      <alignment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wrapText="1"/>
    </xf>
    <xf numFmtId="0" fontId="2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9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29" borderId="14" xfId="0" applyFont="1" applyFill="1" applyBorder="1" applyAlignment="1">
      <alignment horizontal="center" vertical="center" wrapText="1"/>
    </xf>
    <xf numFmtId="0" fontId="1" fillId="29" borderId="12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tabSelected="1" zoomScaleSheetLayoutView="100" zoomScalePageLayoutView="0" workbookViewId="0" topLeftCell="A9">
      <selection activeCell="D23" sqref="D23"/>
    </sheetView>
  </sheetViews>
  <sheetFormatPr defaultColWidth="8.8515625" defaultRowHeight="15"/>
  <cols>
    <col min="1" max="1" width="5.140625" style="0" customWidth="1"/>
    <col min="2" max="2" width="22.8515625" style="4" customWidth="1"/>
    <col min="3" max="3" width="6.421875" style="1" customWidth="1"/>
    <col min="4" max="4" width="5.8515625" style="5" customWidth="1"/>
    <col min="5" max="5" width="5.8515625" style="53" customWidth="1"/>
    <col min="6" max="6" width="6.421875" style="1" customWidth="1"/>
    <col min="7" max="7" width="5.00390625" style="1" customWidth="1"/>
    <col min="8" max="8" width="5.421875" style="1" customWidth="1"/>
    <col min="9" max="11" width="4.421875" style="1" customWidth="1"/>
    <col min="12" max="12" width="4.140625" style="1" customWidth="1"/>
    <col min="13" max="14" width="4.8515625" style="1" customWidth="1"/>
    <col min="15" max="17" width="4.421875" style="1" customWidth="1"/>
    <col min="18" max="18" width="4.8515625" style="1" customWidth="1"/>
    <col min="19" max="19" width="4.421875" style="1" customWidth="1"/>
    <col min="20" max="21" width="4.8515625" style="1" customWidth="1"/>
    <col min="22" max="22" width="4.421875" style="1" customWidth="1"/>
    <col min="23" max="23" width="5.140625" style="1" customWidth="1"/>
    <col min="24" max="24" width="4.8515625" style="1" customWidth="1"/>
    <col min="25" max="25" width="5.00390625" style="1" customWidth="1"/>
    <col min="26" max="26" width="4.8515625" style="1" customWidth="1"/>
    <col min="27" max="28" width="4.8515625" style="1" hidden="1" customWidth="1"/>
    <col min="29" max="29" width="4.421875" style="1" hidden="1" customWidth="1"/>
    <col min="30" max="30" width="4.8515625" style="1" hidden="1" customWidth="1"/>
    <col min="31" max="31" width="4.421875" style="1" hidden="1" customWidth="1"/>
    <col min="32" max="32" width="5.421875" style="1" hidden="1" customWidth="1"/>
    <col min="33" max="33" width="4.8515625" style="1" hidden="1" customWidth="1"/>
    <col min="34" max="34" width="5.421875" style="1" hidden="1" customWidth="1"/>
    <col min="35" max="35" width="5.140625" style="1" hidden="1" customWidth="1"/>
    <col min="36" max="36" width="4.8515625" style="1" hidden="1" customWidth="1"/>
    <col min="37" max="37" width="7.140625" style="1" customWidth="1"/>
    <col min="38" max="38" width="8.421875" style="1" customWidth="1"/>
    <col min="39" max="39" width="5.421875" style="1" customWidth="1"/>
  </cols>
  <sheetData>
    <row r="1" spans="1:39" ht="15">
      <c r="A1" s="102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ht="15">
      <c r="A2" s="86" t="s">
        <v>50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</row>
    <row r="3" spans="1:39" ht="31.5" customHeight="1">
      <c r="A3" s="38"/>
      <c r="B3" s="87" t="s">
        <v>37</v>
      </c>
      <c r="C3" s="87"/>
      <c r="D3" s="87"/>
      <c r="E3" s="87"/>
      <c r="F3" s="87"/>
      <c r="G3" s="87"/>
      <c r="H3" s="87"/>
      <c r="I3" s="87"/>
      <c r="J3" s="87"/>
      <c r="K3" s="8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39" ht="15">
      <c r="A4" s="38"/>
      <c r="B4" s="87" t="s">
        <v>38</v>
      </c>
      <c r="C4" s="97"/>
      <c r="D4" s="97"/>
      <c r="E4" s="97"/>
      <c r="F4" s="97"/>
      <c r="G4" s="97"/>
      <c r="H4" s="97"/>
      <c r="I4" s="97"/>
      <c r="J4" s="97"/>
      <c r="K4" s="97"/>
      <c r="L4" s="37"/>
      <c r="M4" s="37"/>
      <c r="N4" s="37"/>
      <c r="O4" s="37"/>
      <c r="P4" s="37"/>
      <c r="Q4" s="93" t="s">
        <v>88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ht="15" thickBot="1">
      <c r="D5" s="57" t="s">
        <v>41</v>
      </c>
    </row>
    <row r="6" spans="1:39" ht="14.25">
      <c r="A6" s="116"/>
      <c r="B6" s="117"/>
      <c r="C6" s="117"/>
      <c r="D6" s="117"/>
      <c r="E6" s="117"/>
      <c r="F6" s="118"/>
      <c r="G6" s="94" t="s">
        <v>3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6"/>
    </row>
    <row r="7" spans="1:39" ht="30" customHeight="1">
      <c r="A7" s="88" t="s">
        <v>0</v>
      </c>
      <c r="B7" s="112" t="s">
        <v>71</v>
      </c>
      <c r="C7" s="112" t="s">
        <v>1</v>
      </c>
      <c r="D7" s="119" t="s">
        <v>39</v>
      </c>
      <c r="E7" s="119"/>
      <c r="F7" s="119"/>
      <c r="G7" s="121" t="s">
        <v>4</v>
      </c>
      <c r="H7" s="121"/>
      <c r="I7" s="121"/>
      <c r="J7" s="121"/>
      <c r="K7" s="121"/>
      <c r="L7" s="121"/>
      <c r="M7" s="121"/>
      <c r="N7" s="121"/>
      <c r="O7" s="121"/>
      <c r="P7" s="121"/>
      <c r="Q7" s="85" t="s">
        <v>5</v>
      </c>
      <c r="R7" s="85"/>
      <c r="S7" s="85"/>
      <c r="T7" s="85"/>
      <c r="U7" s="85"/>
      <c r="V7" s="85"/>
      <c r="W7" s="85"/>
      <c r="X7" s="85"/>
      <c r="Y7" s="85"/>
      <c r="Z7" s="85"/>
      <c r="AA7" s="120" t="s">
        <v>6</v>
      </c>
      <c r="AB7" s="120"/>
      <c r="AC7" s="120"/>
      <c r="AD7" s="120"/>
      <c r="AE7" s="120"/>
      <c r="AF7" s="120"/>
      <c r="AG7" s="120"/>
      <c r="AH7" s="120"/>
      <c r="AI7" s="120"/>
      <c r="AJ7" s="120"/>
      <c r="AK7" s="98" t="s">
        <v>7</v>
      </c>
      <c r="AL7" s="98" t="s">
        <v>8</v>
      </c>
      <c r="AM7" s="82"/>
    </row>
    <row r="8" spans="1:39" s="2" customFormat="1" ht="22.5" customHeight="1">
      <c r="A8" s="88"/>
      <c r="B8" s="112"/>
      <c r="C8" s="112"/>
      <c r="D8" s="119"/>
      <c r="E8" s="119"/>
      <c r="F8" s="119"/>
      <c r="G8" s="79" t="s">
        <v>21</v>
      </c>
      <c r="H8" s="80"/>
      <c r="I8" s="80"/>
      <c r="J8" s="80"/>
      <c r="K8" s="81"/>
      <c r="L8" s="90" t="s">
        <v>22</v>
      </c>
      <c r="M8" s="91"/>
      <c r="N8" s="91"/>
      <c r="O8" s="91"/>
      <c r="P8" s="92"/>
      <c r="Q8" s="103" t="s">
        <v>23</v>
      </c>
      <c r="R8" s="104"/>
      <c r="S8" s="104"/>
      <c r="T8" s="104"/>
      <c r="U8" s="105"/>
      <c r="V8" s="106" t="s">
        <v>24</v>
      </c>
      <c r="W8" s="107"/>
      <c r="X8" s="107"/>
      <c r="Y8" s="107"/>
      <c r="Z8" s="108"/>
      <c r="AA8" s="109" t="s">
        <v>25</v>
      </c>
      <c r="AB8" s="110"/>
      <c r="AC8" s="110"/>
      <c r="AD8" s="110"/>
      <c r="AE8" s="111"/>
      <c r="AF8" s="122" t="s">
        <v>26</v>
      </c>
      <c r="AG8" s="123"/>
      <c r="AH8" s="123"/>
      <c r="AI8" s="123"/>
      <c r="AJ8" s="124"/>
      <c r="AK8" s="99"/>
      <c r="AL8" s="99"/>
      <c r="AM8" s="83"/>
    </row>
    <row r="9" spans="1:39" s="2" customFormat="1" ht="15" thickBot="1">
      <c r="A9" s="89"/>
      <c r="B9" s="113"/>
      <c r="C9" s="113"/>
      <c r="D9" s="3" t="s">
        <v>2</v>
      </c>
      <c r="E9" s="3" t="s">
        <v>29</v>
      </c>
      <c r="F9" s="3" t="s">
        <v>27</v>
      </c>
      <c r="G9" s="46" t="s">
        <v>9</v>
      </c>
      <c r="H9" s="46" t="s">
        <v>10</v>
      </c>
      <c r="I9" s="46" t="s">
        <v>11</v>
      </c>
      <c r="J9" s="46" t="s">
        <v>12</v>
      </c>
      <c r="K9" s="46" t="s">
        <v>13</v>
      </c>
      <c r="L9" s="63" t="s">
        <v>9</v>
      </c>
      <c r="M9" s="63" t="s">
        <v>10</v>
      </c>
      <c r="N9" s="63" t="s">
        <v>11</v>
      </c>
      <c r="O9" s="63" t="s">
        <v>12</v>
      </c>
      <c r="P9" s="63" t="s">
        <v>13</v>
      </c>
      <c r="Q9" s="49" t="s">
        <v>9</v>
      </c>
      <c r="R9" s="49" t="s">
        <v>10</v>
      </c>
      <c r="S9" s="49" t="s">
        <v>11</v>
      </c>
      <c r="T9" s="49" t="s">
        <v>12</v>
      </c>
      <c r="U9" s="49" t="s">
        <v>13</v>
      </c>
      <c r="V9" s="8" t="s">
        <v>9</v>
      </c>
      <c r="W9" s="8" t="s">
        <v>10</v>
      </c>
      <c r="X9" s="8" t="s">
        <v>11</v>
      </c>
      <c r="Y9" s="8" t="s">
        <v>12</v>
      </c>
      <c r="Z9" s="8" t="s">
        <v>13</v>
      </c>
      <c r="AA9" s="20" t="s">
        <v>9</v>
      </c>
      <c r="AB9" s="20" t="s">
        <v>10</v>
      </c>
      <c r="AC9" s="20" t="s">
        <v>11</v>
      </c>
      <c r="AD9" s="20" t="s">
        <v>12</v>
      </c>
      <c r="AE9" s="20" t="s">
        <v>13</v>
      </c>
      <c r="AF9" s="10" t="s">
        <v>9</v>
      </c>
      <c r="AG9" s="10" t="s">
        <v>10</v>
      </c>
      <c r="AH9" s="10" t="s">
        <v>11</v>
      </c>
      <c r="AI9" s="10" t="s">
        <v>12</v>
      </c>
      <c r="AJ9" s="10" t="s">
        <v>13</v>
      </c>
      <c r="AK9" s="100"/>
      <c r="AL9" s="100"/>
      <c r="AM9" s="84"/>
    </row>
    <row r="10" spans="1:39" ht="14.25" hidden="1">
      <c r="A10" s="101" t="s">
        <v>28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5"/>
    </row>
    <row r="11" spans="1:39" ht="14.25" hidden="1">
      <c r="A11" s="40" t="s">
        <v>14</v>
      </c>
      <c r="B11" s="41"/>
      <c r="C11" s="35"/>
      <c r="D11" s="6"/>
      <c r="E11" s="54"/>
      <c r="F11" s="35"/>
      <c r="G11" s="7"/>
      <c r="H11" s="7"/>
      <c r="I11" s="7"/>
      <c r="J11" s="7"/>
      <c r="K11" s="7"/>
      <c r="L11" s="7"/>
      <c r="M11" s="7"/>
      <c r="N11" s="7"/>
      <c r="O11" s="7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21"/>
      <c r="AB11" s="21"/>
      <c r="AC11" s="21"/>
      <c r="AD11" s="21"/>
      <c r="AE11" s="21"/>
      <c r="AF11" s="11"/>
      <c r="AG11" s="11"/>
      <c r="AH11" s="11"/>
      <c r="AI11" s="11"/>
      <c r="AJ11" s="11"/>
      <c r="AK11" s="35">
        <f aca="true" t="shared" si="0" ref="AK11:AK16">G11+H11+I11+J11+L11+M11+O11+N11+Q11+R11+S11+T11+V11+W11+X11+Y11+AA11+AB11+AC11+AD11+AF11+AG11+AH11+AI11</f>
        <v>0</v>
      </c>
      <c r="AL11" s="35">
        <f aca="true" t="shared" si="1" ref="AL11:AL16">K11+P11+U11+Z11+AE11+AJ11</f>
        <v>0</v>
      </c>
      <c r="AM11" s="35"/>
    </row>
    <row r="12" spans="1:39" ht="14.25" hidden="1">
      <c r="A12" s="40" t="s">
        <v>15</v>
      </c>
      <c r="B12" s="41"/>
      <c r="C12" s="35"/>
      <c r="D12" s="6"/>
      <c r="E12" s="54"/>
      <c r="F12" s="35"/>
      <c r="G12" s="7"/>
      <c r="H12" s="7"/>
      <c r="I12" s="7"/>
      <c r="J12" s="7"/>
      <c r="K12" s="7"/>
      <c r="L12" s="7"/>
      <c r="M12" s="7"/>
      <c r="N12" s="7"/>
      <c r="O12" s="7"/>
      <c r="P12" s="7"/>
      <c r="Q12" s="9"/>
      <c r="R12" s="9"/>
      <c r="S12" s="9"/>
      <c r="T12" s="9"/>
      <c r="U12" s="9"/>
      <c r="V12" s="9"/>
      <c r="W12" s="9"/>
      <c r="X12" s="9"/>
      <c r="Y12" s="9"/>
      <c r="Z12" s="9"/>
      <c r="AA12" s="21"/>
      <c r="AB12" s="21"/>
      <c r="AC12" s="21"/>
      <c r="AD12" s="21"/>
      <c r="AE12" s="21"/>
      <c r="AF12" s="11"/>
      <c r="AG12" s="11"/>
      <c r="AH12" s="11"/>
      <c r="AI12" s="11"/>
      <c r="AJ12" s="11"/>
      <c r="AK12" s="35">
        <f t="shared" si="0"/>
        <v>0</v>
      </c>
      <c r="AL12" s="35">
        <f t="shared" si="1"/>
        <v>0</v>
      </c>
      <c r="AM12" s="35"/>
    </row>
    <row r="13" spans="1:39" ht="14.25" hidden="1">
      <c r="A13" s="40" t="s">
        <v>16</v>
      </c>
      <c r="B13" s="41"/>
      <c r="C13" s="35"/>
      <c r="D13" s="6"/>
      <c r="E13" s="5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9"/>
      <c r="R13" s="9"/>
      <c r="S13" s="9"/>
      <c r="T13" s="9"/>
      <c r="U13" s="9"/>
      <c r="V13" s="9"/>
      <c r="W13" s="9"/>
      <c r="X13" s="9"/>
      <c r="Y13" s="9"/>
      <c r="Z13" s="9"/>
      <c r="AA13" s="21"/>
      <c r="AB13" s="21"/>
      <c r="AC13" s="21"/>
      <c r="AD13" s="21"/>
      <c r="AE13" s="21"/>
      <c r="AF13" s="11"/>
      <c r="AG13" s="11"/>
      <c r="AH13" s="11"/>
      <c r="AI13" s="11"/>
      <c r="AJ13" s="11"/>
      <c r="AK13" s="35">
        <f t="shared" si="0"/>
        <v>0</v>
      </c>
      <c r="AL13" s="35">
        <f t="shared" si="1"/>
        <v>0</v>
      </c>
      <c r="AM13" s="35"/>
    </row>
    <row r="14" spans="1:39" ht="14.25" hidden="1">
      <c r="A14" s="40" t="s">
        <v>17</v>
      </c>
      <c r="B14" s="41"/>
      <c r="C14" s="35"/>
      <c r="D14" s="6"/>
      <c r="E14" s="54"/>
      <c r="F14" s="35"/>
      <c r="G14" s="7"/>
      <c r="H14" s="7"/>
      <c r="I14" s="7"/>
      <c r="J14" s="7"/>
      <c r="K14" s="7"/>
      <c r="L14" s="7"/>
      <c r="M14" s="7"/>
      <c r="N14" s="7"/>
      <c r="O14" s="7"/>
      <c r="P14" s="7"/>
      <c r="Q14" s="9"/>
      <c r="R14" s="9"/>
      <c r="S14" s="9"/>
      <c r="T14" s="9"/>
      <c r="U14" s="9"/>
      <c r="V14" s="9"/>
      <c r="W14" s="9"/>
      <c r="X14" s="9"/>
      <c r="Y14" s="9"/>
      <c r="Z14" s="9"/>
      <c r="AA14" s="21"/>
      <c r="AB14" s="21"/>
      <c r="AC14" s="21"/>
      <c r="AD14" s="21"/>
      <c r="AE14" s="21"/>
      <c r="AF14" s="11"/>
      <c r="AG14" s="11"/>
      <c r="AH14" s="11"/>
      <c r="AI14" s="11"/>
      <c r="AJ14" s="11"/>
      <c r="AK14" s="35">
        <f t="shared" si="0"/>
        <v>0</v>
      </c>
      <c r="AL14" s="35">
        <f t="shared" si="1"/>
        <v>0</v>
      </c>
      <c r="AM14" s="35"/>
    </row>
    <row r="15" spans="1:39" ht="14.25" hidden="1">
      <c r="A15" s="40"/>
      <c r="B15" s="41"/>
      <c r="C15" s="35"/>
      <c r="D15" s="6"/>
      <c r="E15" s="54"/>
      <c r="F15" s="35"/>
      <c r="G15" s="7"/>
      <c r="H15" s="7"/>
      <c r="I15" s="7"/>
      <c r="J15" s="7"/>
      <c r="K15" s="7"/>
      <c r="L15" s="7"/>
      <c r="M15" s="7"/>
      <c r="N15" s="7"/>
      <c r="O15" s="7"/>
      <c r="P15" s="7"/>
      <c r="Q15" s="9"/>
      <c r="R15" s="9"/>
      <c r="S15" s="9"/>
      <c r="T15" s="9"/>
      <c r="U15" s="9"/>
      <c r="V15" s="9"/>
      <c r="W15" s="9"/>
      <c r="X15" s="9"/>
      <c r="Y15" s="9"/>
      <c r="Z15" s="9"/>
      <c r="AA15" s="21"/>
      <c r="AB15" s="21"/>
      <c r="AC15" s="21"/>
      <c r="AD15" s="21"/>
      <c r="AE15" s="21"/>
      <c r="AF15" s="11"/>
      <c r="AG15" s="11"/>
      <c r="AH15" s="11"/>
      <c r="AI15" s="11"/>
      <c r="AJ15" s="11"/>
      <c r="AK15" s="35">
        <f t="shared" si="0"/>
        <v>0</v>
      </c>
      <c r="AL15" s="35">
        <f t="shared" si="1"/>
        <v>0</v>
      </c>
      <c r="AM15" s="35"/>
    </row>
    <row r="16" spans="1:39" ht="14.25" hidden="1">
      <c r="A16" s="40"/>
      <c r="B16" s="41"/>
      <c r="C16" s="35"/>
      <c r="D16" s="6"/>
      <c r="E16" s="5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21"/>
      <c r="AB16" s="21"/>
      <c r="AC16" s="21"/>
      <c r="AD16" s="21"/>
      <c r="AE16" s="21"/>
      <c r="AF16" s="11"/>
      <c r="AG16" s="11"/>
      <c r="AH16" s="11"/>
      <c r="AI16" s="11"/>
      <c r="AJ16" s="11"/>
      <c r="AK16" s="35">
        <f t="shared" si="0"/>
        <v>0</v>
      </c>
      <c r="AL16" s="35">
        <f t="shared" si="1"/>
        <v>0</v>
      </c>
      <c r="AM16" s="35"/>
    </row>
    <row r="17" spans="1:39" s="15" customFormat="1" ht="14.25" hidden="1">
      <c r="A17" s="114" t="s">
        <v>19</v>
      </c>
      <c r="B17" s="115"/>
      <c r="C17" s="6"/>
      <c r="D17" s="6"/>
      <c r="E17" s="54"/>
      <c r="F17" s="6"/>
      <c r="G17" s="12">
        <f aca="true" t="shared" si="2" ref="G17:AJ17">SUM(G11:G16)</f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13">
        <f t="shared" si="2"/>
        <v>0</v>
      </c>
      <c r="AA17" s="22">
        <f t="shared" si="2"/>
        <v>0</v>
      </c>
      <c r="AB17" s="22">
        <f t="shared" si="2"/>
        <v>0</v>
      </c>
      <c r="AC17" s="22">
        <f t="shared" si="2"/>
        <v>0</v>
      </c>
      <c r="AD17" s="22">
        <f t="shared" si="2"/>
        <v>0</v>
      </c>
      <c r="AE17" s="22">
        <f t="shared" si="2"/>
        <v>0</v>
      </c>
      <c r="AF17" s="14">
        <f t="shared" si="2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  <c r="AK17" s="6"/>
      <c r="AL17" s="6">
        <f>SUM(AL11:AL16)</f>
        <v>0</v>
      </c>
      <c r="AM17" s="6"/>
    </row>
    <row r="18" spans="1:39" s="15" customFormat="1" ht="14.25" hidden="1">
      <c r="A18" s="42"/>
      <c r="B18" s="43"/>
      <c r="C18" s="23"/>
      <c r="D18" s="23"/>
      <c r="E18" s="55"/>
      <c r="F18" s="2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9"/>
      <c r="AB18" s="19"/>
      <c r="AC18" s="19"/>
      <c r="AD18" s="19"/>
      <c r="AE18" s="19"/>
      <c r="AF18" s="18"/>
      <c r="AG18" s="18"/>
      <c r="AH18" s="18"/>
      <c r="AI18" s="18"/>
      <c r="AJ18" s="18"/>
      <c r="AK18" s="23" t="e">
        <f>SUM(AK17,#REF!)</f>
        <v>#REF!</v>
      </c>
      <c r="AL18" s="23" t="e">
        <f>SUM(AL17,#REF!)</f>
        <v>#REF!</v>
      </c>
      <c r="AM18" s="24"/>
    </row>
    <row r="19" spans="1:39" ht="14.25">
      <c r="A19" s="73" t="s">
        <v>46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5"/>
    </row>
    <row r="20" spans="1:39" ht="24">
      <c r="A20" s="39" t="s">
        <v>60</v>
      </c>
      <c r="B20" s="36" t="s">
        <v>72</v>
      </c>
      <c r="C20" s="27"/>
      <c r="D20" s="56">
        <v>2</v>
      </c>
      <c r="E20" s="56"/>
      <c r="F20" s="56"/>
      <c r="G20" s="47"/>
      <c r="H20" s="47"/>
      <c r="I20" s="47"/>
      <c r="J20" s="47"/>
      <c r="K20" s="47"/>
      <c r="L20" s="64">
        <v>30</v>
      </c>
      <c r="M20" s="64"/>
      <c r="N20" s="64"/>
      <c r="O20" s="64"/>
      <c r="P20" s="64">
        <v>3</v>
      </c>
      <c r="Q20" s="50"/>
      <c r="R20" s="50"/>
      <c r="S20" s="50"/>
      <c r="T20" s="50"/>
      <c r="U20" s="50"/>
      <c r="V20" s="29"/>
      <c r="W20" s="29"/>
      <c r="X20" s="29"/>
      <c r="Y20" s="29"/>
      <c r="Z20" s="29"/>
      <c r="AA20" s="30"/>
      <c r="AB20" s="30"/>
      <c r="AC20" s="30"/>
      <c r="AD20" s="30"/>
      <c r="AE20" s="30"/>
      <c r="AF20" s="31"/>
      <c r="AG20" s="31"/>
      <c r="AH20" s="31"/>
      <c r="AI20" s="31"/>
      <c r="AJ20" s="31"/>
      <c r="AK20" s="27">
        <f>G20+H20+I20+J20+L20+M20+O20+N20+Q20+R20+S20+T20+V20+W20+X20+Y20</f>
        <v>30</v>
      </c>
      <c r="AL20" s="27">
        <f>P20+K20+U20+Z20</f>
        <v>3</v>
      </c>
      <c r="AM20" s="27"/>
    </row>
    <row r="21" spans="1:39" ht="24">
      <c r="A21" s="39" t="s">
        <v>61</v>
      </c>
      <c r="B21" s="36" t="s">
        <v>82</v>
      </c>
      <c r="C21" s="27"/>
      <c r="D21" s="56">
        <v>2</v>
      </c>
      <c r="E21" s="56"/>
      <c r="F21" s="56"/>
      <c r="G21" s="47"/>
      <c r="H21" s="47"/>
      <c r="I21" s="47"/>
      <c r="J21" s="47"/>
      <c r="K21" s="47"/>
      <c r="L21" s="64">
        <v>30</v>
      </c>
      <c r="M21" s="64"/>
      <c r="N21" s="64"/>
      <c r="O21" s="64"/>
      <c r="P21" s="64">
        <v>3</v>
      </c>
      <c r="Q21" s="50"/>
      <c r="R21" s="50"/>
      <c r="S21" s="50"/>
      <c r="T21" s="50"/>
      <c r="U21" s="50"/>
      <c r="V21" s="29"/>
      <c r="W21" s="29"/>
      <c r="X21" s="29"/>
      <c r="Y21" s="29"/>
      <c r="Z21" s="29"/>
      <c r="AA21" s="30"/>
      <c r="AB21" s="30"/>
      <c r="AC21" s="30"/>
      <c r="AD21" s="30"/>
      <c r="AE21" s="30"/>
      <c r="AF21" s="31"/>
      <c r="AG21" s="31"/>
      <c r="AH21" s="31"/>
      <c r="AI21" s="31"/>
      <c r="AJ21" s="31"/>
      <c r="AK21" s="27">
        <v>30</v>
      </c>
      <c r="AL21" s="27">
        <f>P21+K21+U21+Z21</f>
        <v>3</v>
      </c>
      <c r="AM21" s="27"/>
    </row>
    <row r="22" spans="1:39" ht="36">
      <c r="A22" s="39" t="s">
        <v>62</v>
      </c>
      <c r="B22" s="36" t="s">
        <v>73</v>
      </c>
      <c r="C22" s="27"/>
      <c r="D22" s="56">
        <v>1</v>
      </c>
      <c r="E22" s="56"/>
      <c r="F22" s="56"/>
      <c r="G22" s="47"/>
      <c r="H22" s="47"/>
      <c r="I22" s="47">
        <v>30</v>
      </c>
      <c r="J22" s="47"/>
      <c r="K22" s="47">
        <v>5</v>
      </c>
      <c r="L22" s="64"/>
      <c r="M22" s="64"/>
      <c r="N22" s="64"/>
      <c r="O22" s="64"/>
      <c r="P22" s="64"/>
      <c r="Q22" s="50"/>
      <c r="R22" s="50"/>
      <c r="S22" s="50"/>
      <c r="T22" s="50"/>
      <c r="U22" s="50"/>
      <c r="V22" s="29"/>
      <c r="W22" s="29"/>
      <c r="X22" s="29"/>
      <c r="Y22" s="29"/>
      <c r="Z22" s="29"/>
      <c r="AA22" s="30"/>
      <c r="AB22" s="30"/>
      <c r="AC22" s="30"/>
      <c r="AD22" s="30"/>
      <c r="AE22" s="30"/>
      <c r="AF22" s="31"/>
      <c r="AG22" s="31"/>
      <c r="AH22" s="31"/>
      <c r="AI22" s="31"/>
      <c r="AJ22" s="31"/>
      <c r="AK22" s="27">
        <f>G22+H22+I22+J22+L22+M22+O22+N22+Q22+R22+S22+T22+V22+W22+X22+Y22</f>
        <v>30</v>
      </c>
      <c r="AL22" s="27">
        <f>SUM(K22,P22,U22,Z22)</f>
        <v>5</v>
      </c>
      <c r="AM22" s="27"/>
    </row>
    <row r="23" spans="1:39" ht="24">
      <c r="A23" s="39" t="s">
        <v>63</v>
      </c>
      <c r="B23" s="26" t="s">
        <v>74</v>
      </c>
      <c r="C23" s="27"/>
      <c r="D23" s="56">
        <v>1.3</v>
      </c>
      <c r="E23" s="56"/>
      <c r="F23" s="56"/>
      <c r="G23" s="47">
        <v>30</v>
      </c>
      <c r="H23" s="47"/>
      <c r="I23" s="47"/>
      <c r="J23" s="47"/>
      <c r="K23" s="47">
        <v>5</v>
      </c>
      <c r="L23" s="64"/>
      <c r="M23" s="64"/>
      <c r="N23" s="64"/>
      <c r="O23" s="64"/>
      <c r="P23" s="64"/>
      <c r="Q23" s="50">
        <v>30</v>
      </c>
      <c r="R23" s="50"/>
      <c r="S23" s="50"/>
      <c r="T23" s="50"/>
      <c r="U23" s="50">
        <v>5</v>
      </c>
      <c r="V23" s="29"/>
      <c r="W23" s="29"/>
      <c r="X23" s="29"/>
      <c r="Y23" s="29"/>
      <c r="Z23" s="29"/>
      <c r="AA23" s="30"/>
      <c r="AB23" s="30"/>
      <c r="AC23" s="30"/>
      <c r="AD23" s="30"/>
      <c r="AE23" s="30"/>
      <c r="AF23" s="31"/>
      <c r="AG23" s="31"/>
      <c r="AH23" s="31"/>
      <c r="AI23" s="31"/>
      <c r="AJ23" s="31"/>
      <c r="AK23" s="27">
        <f>G23+H23+I23+J23+L23+M23+O23+N23+Q23+R23+S23+T23+V23+W23+X23+Y23</f>
        <v>60</v>
      </c>
      <c r="AL23" s="27">
        <f>SUM(K23,P23,U23,Z23)</f>
        <v>10</v>
      </c>
      <c r="AM23" s="27"/>
    </row>
    <row r="24" spans="1:39" ht="27.75" customHeight="1">
      <c r="A24" s="39" t="s">
        <v>32</v>
      </c>
      <c r="B24" s="26" t="s">
        <v>85</v>
      </c>
      <c r="C24" s="27"/>
      <c r="D24" s="56">
        <v>2</v>
      </c>
      <c r="E24" s="56"/>
      <c r="F24" s="56"/>
      <c r="G24" s="47"/>
      <c r="H24" s="47"/>
      <c r="I24" s="47"/>
      <c r="J24" s="47"/>
      <c r="K24" s="47"/>
      <c r="L24" s="64">
        <v>30</v>
      </c>
      <c r="M24" s="64"/>
      <c r="N24" s="64"/>
      <c r="O24" s="64"/>
      <c r="P24" s="64">
        <v>3</v>
      </c>
      <c r="Q24" s="50"/>
      <c r="R24" s="50"/>
      <c r="S24" s="50"/>
      <c r="T24" s="50"/>
      <c r="U24" s="50"/>
      <c r="V24" s="29"/>
      <c r="W24" s="29"/>
      <c r="X24" s="29"/>
      <c r="Y24" s="29"/>
      <c r="Z24" s="29"/>
      <c r="AA24" s="30"/>
      <c r="AB24" s="30"/>
      <c r="AC24" s="30"/>
      <c r="AD24" s="30"/>
      <c r="AE24" s="30"/>
      <c r="AF24" s="31"/>
      <c r="AG24" s="31"/>
      <c r="AH24" s="31"/>
      <c r="AI24" s="31"/>
      <c r="AJ24" s="31"/>
      <c r="AK24" s="27">
        <v>30</v>
      </c>
      <c r="AL24" s="27">
        <v>3</v>
      </c>
      <c r="AM24" s="27"/>
    </row>
    <row r="25" spans="1:39" ht="14.25">
      <c r="A25" s="51" t="s">
        <v>34</v>
      </c>
      <c r="B25" s="26" t="s">
        <v>58</v>
      </c>
      <c r="C25" s="27"/>
      <c r="D25" s="56"/>
      <c r="E25" s="56"/>
      <c r="F25" s="56">
        <v>4</v>
      </c>
      <c r="G25" s="47"/>
      <c r="H25" s="47"/>
      <c r="I25" s="47"/>
      <c r="J25" s="47"/>
      <c r="K25" s="47"/>
      <c r="L25" s="64"/>
      <c r="M25" s="64"/>
      <c r="N25" s="64"/>
      <c r="O25" s="64"/>
      <c r="P25" s="64"/>
      <c r="Q25" s="50"/>
      <c r="R25" s="50"/>
      <c r="S25" s="50"/>
      <c r="T25" s="50"/>
      <c r="U25" s="50"/>
      <c r="V25" s="29"/>
      <c r="W25" s="29"/>
      <c r="X25" s="29"/>
      <c r="Y25" s="29"/>
      <c r="Z25" s="29">
        <v>4</v>
      </c>
      <c r="AA25" s="30"/>
      <c r="AB25" s="30"/>
      <c r="AC25" s="30"/>
      <c r="AD25" s="30"/>
      <c r="AE25" s="30"/>
      <c r="AF25" s="31"/>
      <c r="AG25" s="31"/>
      <c r="AH25" s="31"/>
      <c r="AI25" s="31"/>
      <c r="AJ25" s="31"/>
      <c r="AK25" s="27">
        <v>0</v>
      </c>
      <c r="AL25" s="27">
        <v>4</v>
      </c>
      <c r="AM25" s="27"/>
    </row>
    <row r="26" spans="1:39" ht="14.25">
      <c r="A26" s="51" t="s">
        <v>59</v>
      </c>
      <c r="B26" s="36" t="s">
        <v>40</v>
      </c>
      <c r="C26" s="27"/>
      <c r="D26" s="56"/>
      <c r="E26" s="56"/>
      <c r="F26" s="56" t="s">
        <v>70</v>
      </c>
      <c r="G26" s="47"/>
      <c r="H26" s="47"/>
      <c r="I26" s="47"/>
      <c r="J26" s="47">
        <v>30</v>
      </c>
      <c r="K26" s="47">
        <v>2</v>
      </c>
      <c r="L26" s="64"/>
      <c r="M26" s="64"/>
      <c r="N26" s="64"/>
      <c r="O26" s="64">
        <v>30</v>
      </c>
      <c r="P26" s="64">
        <v>4</v>
      </c>
      <c r="Q26" s="50"/>
      <c r="R26" s="50"/>
      <c r="S26" s="50"/>
      <c r="T26" s="50">
        <v>30</v>
      </c>
      <c r="U26" s="50">
        <v>6</v>
      </c>
      <c r="V26" s="29"/>
      <c r="W26" s="29"/>
      <c r="X26" s="29"/>
      <c r="Y26" s="29">
        <v>30</v>
      </c>
      <c r="Z26" s="29">
        <v>9</v>
      </c>
      <c r="AA26" s="30"/>
      <c r="AB26" s="30"/>
      <c r="AC26" s="30"/>
      <c r="AD26" s="30"/>
      <c r="AE26" s="30"/>
      <c r="AF26" s="31"/>
      <c r="AG26" s="31"/>
      <c r="AH26" s="31"/>
      <c r="AI26" s="31"/>
      <c r="AJ26" s="31"/>
      <c r="AK26" s="27">
        <f>G26+H26+I26+J26+L26+M26+O26+N26+Q26+R26+S26+T26+V26+W26+X26+Y26</f>
        <v>120</v>
      </c>
      <c r="AL26" s="27">
        <f>SUM(K26,P26,U26,Z26)</f>
        <v>21</v>
      </c>
      <c r="AM26" s="27"/>
    </row>
    <row r="27" spans="1:39" s="61" customFormat="1" ht="14.25">
      <c r="A27" s="71" t="s">
        <v>19</v>
      </c>
      <c r="B27" s="72"/>
      <c r="C27" s="28"/>
      <c r="D27" s="28"/>
      <c r="E27" s="28"/>
      <c r="F27" s="28"/>
      <c r="G27" s="48">
        <f>SUM(G20:G26)</f>
        <v>30</v>
      </c>
      <c r="H27" s="48">
        <f aca="true" t="shared" si="3" ref="H27:AL27">SUM(H20:H26)</f>
        <v>0</v>
      </c>
      <c r="I27" s="48">
        <f t="shared" si="3"/>
        <v>30</v>
      </c>
      <c r="J27" s="48">
        <f t="shared" si="3"/>
        <v>30</v>
      </c>
      <c r="K27" s="48">
        <f t="shared" si="3"/>
        <v>12</v>
      </c>
      <c r="L27" s="59">
        <f t="shared" si="3"/>
        <v>90</v>
      </c>
      <c r="M27" s="59">
        <f t="shared" si="3"/>
        <v>0</v>
      </c>
      <c r="N27" s="59">
        <f t="shared" si="3"/>
        <v>0</v>
      </c>
      <c r="O27" s="59">
        <f t="shared" si="3"/>
        <v>30</v>
      </c>
      <c r="P27" s="59">
        <f t="shared" si="3"/>
        <v>13</v>
      </c>
      <c r="Q27" s="45">
        <f t="shared" si="3"/>
        <v>30</v>
      </c>
      <c r="R27" s="45">
        <f t="shared" si="3"/>
        <v>0</v>
      </c>
      <c r="S27" s="45">
        <f t="shared" si="3"/>
        <v>0</v>
      </c>
      <c r="T27" s="45">
        <f t="shared" si="3"/>
        <v>30</v>
      </c>
      <c r="U27" s="45">
        <f t="shared" si="3"/>
        <v>11</v>
      </c>
      <c r="V27" s="32">
        <f t="shared" si="3"/>
        <v>0</v>
      </c>
      <c r="W27" s="32">
        <f t="shared" si="3"/>
        <v>0</v>
      </c>
      <c r="X27" s="32">
        <f t="shared" si="3"/>
        <v>0</v>
      </c>
      <c r="Y27" s="32">
        <f t="shared" si="3"/>
        <v>30</v>
      </c>
      <c r="Z27" s="32">
        <f t="shared" si="3"/>
        <v>13</v>
      </c>
      <c r="AA27" s="48">
        <f t="shared" si="3"/>
        <v>0</v>
      </c>
      <c r="AB27" s="48">
        <f t="shared" si="3"/>
        <v>0</v>
      </c>
      <c r="AC27" s="48">
        <f t="shared" si="3"/>
        <v>0</v>
      </c>
      <c r="AD27" s="48">
        <f t="shared" si="3"/>
        <v>0</v>
      </c>
      <c r="AE27" s="48">
        <f t="shared" si="3"/>
        <v>0</v>
      </c>
      <c r="AF27" s="48">
        <f t="shared" si="3"/>
        <v>0</v>
      </c>
      <c r="AG27" s="48">
        <f t="shared" si="3"/>
        <v>0</v>
      </c>
      <c r="AH27" s="48">
        <f t="shared" si="3"/>
        <v>0</v>
      </c>
      <c r="AI27" s="48">
        <f t="shared" si="3"/>
        <v>0</v>
      </c>
      <c r="AJ27" s="48">
        <f t="shared" si="3"/>
        <v>0</v>
      </c>
      <c r="AK27" s="65">
        <f t="shared" si="3"/>
        <v>300</v>
      </c>
      <c r="AL27" s="65">
        <f t="shared" si="3"/>
        <v>49</v>
      </c>
      <c r="AM27" s="28"/>
    </row>
    <row r="28" spans="1:39" ht="14.25">
      <c r="A28" s="76" t="s">
        <v>47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</row>
    <row r="29" spans="1:39" ht="14.25">
      <c r="A29" s="66"/>
      <c r="B29" s="69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</row>
    <row r="30" spans="1:39" ht="24">
      <c r="A30" s="26" t="s">
        <v>35</v>
      </c>
      <c r="B30" s="62" t="s">
        <v>30</v>
      </c>
      <c r="C30" s="27"/>
      <c r="D30" s="56">
        <v>2.4</v>
      </c>
      <c r="E30" s="56" t="s">
        <v>43</v>
      </c>
      <c r="F30" s="56"/>
      <c r="G30" s="47"/>
      <c r="H30" s="47"/>
      <c r="I30" s="47">
        <v>90</v>
      </c>
      <c r="J30" s="47"/>
      <c r="K30" s="47">
        <v>13</v>
      </c>
      <c r="L30" s="64"/>
      <c r="M30" s="64"/>
      <c r="N30" s="64">
        <v>90</v>
      </c>
      <c r="O30" s="64"/>
      <c r="P30" s="64">
        <v>12</v>
      </c>
      <c r="Q30" s="50"/>
      <c r="R30" s="50"/>
      <c r="S30" s="50">
        <v>75</v>
      </c>
      <c r="T30" s="50"/>
      <c r="U30" s="50">
        <v>8</v>
      </c>
      <c r="V30" s="29"/>
      <c r="W30" s="29"/>
      <c r="X30" s="29">
        <v>60</v>
      </c>
      <c r="Y30" s="29"/>
      <c r="Z30" s="29">
        <v>8</v>
      </c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27">
        <f>G30+H30+I30+J30+L30+M30+O30+N30+Q30+R30+S30+T30+V30+W30+X30+Y30</f>
        <v>315</v>
      </c>
      <c r="AL30" s="27">
        <f>SUM(K30,P30,U30,Z30)</f>
        <v>41</v>
      </c>
      <c r="AM30" s="27"/>
    </row>
    <row r="31" spans="1:39" ht="14.25">
      <c r="A31" s="26" t="s">
        <v>42</v>
      </c>
      <c r="B31" s="36" t="s">
        <v>56</v>
      </c>
      <c r="C31" s="27"/>
      <c r="D31" s="56"/>
      <c r="E31" s="56">
        <v>2.4</v>
      </c>
      <c r="F31" s="56"/>
      <c r="G31" s="47"/>
      <c r="H31" s="47"/>
      <c r="I31" s="47"/>
      <c r="J31" s="47"/>
      <c r="K31" s="47"/>
      <c r="L31" s="64"/>
      <c r="M31" s="64"/>
      <c r="N31" s="64">
        <v>30</v>
      </c>
      <c r="O31" s="64"/>
      <c r="P31" s="64">
        <v>5</v>
      </c>
      <c r="Q31" s="50"/>
      <c r="R31" s="50"/>
      <c r="S31" s="50"/>
      <c r="T31" s="50"/>
      <c r="U31" s="50"/>
      <c r="V31" s="29"/>
      <c r="W31" s="29"/>
      <c r="X31" s="29">
        <v>15</v>
      </c>
      <c r="Y31" s="29"/>
      <c r="Z31" s="29">
        <v>3</v>
      </c>
      <c r="AA31" s="30"/>
      <c r="AB31" s="30"/>
      <c r="AC31" s="30"/>
      <c r="AD31" s="30"/>
      <c r="AE31" s="30"/>
      <c r="AF31" s="31"/>
      <c r="AG31" s="31"/>
      <c r="AH31" s="31"/>
      <c r="AI31" s="31"/>
      <c r="AJ31" s="31"/>
      <c r="AK31" s="27">
        <f>G31+H31+I31+J31+L31+M31+O31+N31+Q31+R31+S31+T31+V31+W31+X31+Y31</f>
        <v>45</v>
      </c>
      <c r="AL31" s="27">
        <f>SUM(K31,P31,U31,Z31)</f>
        <v>8</v>
      </c>
      <c r="AM31" s="27"/>
    </row>
    <row r="32" spans="1:39" ht="24">
      <c r="A32" s="26" t="s">
        <v>44</v>
      </c>
      <c r="B32" s="36" t="s">
        <v>75</v>
      </c>
      <c r="C32" s="27"/>
      <c r="D32" s="56">
        <v>4</v>
      </c>
      <c r="E32" s="56"/>
      <c r="F32" s="56"/>
      <c r="G32" s="47"/>
      <c r="H32" s="47"/>
      <c r="I32" s="47"/>
      <c r="J32" s="47"/>
      <c r="K32" s="47"/>
      <c r="L32" s="64"/>
      <c r="M32" s="64"/>
      <c r="N32" s="64"/>
      <c r="O32" s="64"/>
      <c r="P32" s="64"/>
      <c r="Q32" s="50"/>
      <c r="R32" s="50"/>
      <c r="S32" s="50"/>
      <c r="T32" s="50"/>
      <c r="U32" s="50"/>
      <c r="V32" s="29">
        <v>15</v>
      </c>
      <c r="W32" s="29"/>
      <c r="X32" s="29"/>
      <c r="Y32" s="29"/>
      <c r="Z32" s="29">
        <v>2</v>
      </c>
      <c r="AA32" s="30"/>
      <c r="AB32" s="30"/>
      <c r="AC32" s="30"/>
      <c r="AD32" s="30"/>
      <c r="AE32" s="30"/>
      <c r="AF32" s="31"/>
      <c r="AG32" s="31"/>
      <c r="AH32" s="31"/>
      <c r="AI32" s="31"/>
      <c r="AJ32" s="31"/>
      <c r="AK32" s="27">
        <f>G32+H32+I32+J32+L32+M32+O32+N32+Q32+R32+S32+T32+V32+W32+X32+Y32</f>
        <v>15</v>
      </c>
      <c r="AL32" s="27">
        <f>SUM(K32,P32,U32,Z32)</f>
        <v>2</v>
      </c>
      <c r="AM32" s="27"/>
    </row>
    <row r="33" spans="1:39" ht="24">
      <c r="A33" s="26" t="s">
        <v>51</v>
      </c>
      <c r="B33" s="36" t="s">
        <v>52</v>
      </c>
      <c r="C33" s="27"/>
      <c r="D33" s="56">
        <v>4</v>
      </c>
      <c r="E33" s="56" t="s">
        <v>86</v>
      </c>
      <c r="F33" s="56"/>
      <c r="G33" s="47"/>
      <c r="H33" s="47"/>
      <c r="I33" s="47"/>
      <c r="J33" s="47"/>
      <c r="K33" s="47"/>
      <c r="L33" s="64"/>
      <c r="M33" s="64"/>
      <c r="N33" s="64"/>
      <c r="O33" s="64"/>
      <c r="P33" s="64"/>
      <c r="Q33" s="50"/>
      <c r="R33" s="50"/>
      <c r="S33" s="50">
        <v>30</v>
      </c>
      <c r="T33" s="50"/>
      <c r="U33" s="50">
        <v>4</v>
      </c>
      <c r="V33" s="29"/>
      <c r="W33" s="29"/>
      <c r="X33" s="29">
        <v>30</v>
      </c>
      <c r="Y33" s="29"/>
      <c r="Z33" s="29">
        <v>4</v>
      </c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27">
        <f>G33+H33+I33+J33+L33+M33+O33+N33+Q33+R33+S33+T33+V33+W33+X33+Y33</f>
        <v>60</v>
      </c>
      <c r="AL33" s="27">
        <f>SUM(K33,P33,U33,Z33)</f>
        <v>8</v>
      </c>
      <c r="AM33" s="27"/>
    </row>
    <row r="34" spans="1:39" ht="60">
      <c r="A34" s="26" t="s">
        <v>64</v>
      </c>
      <c r="B34" s="36" t="s">
        <v>76</v>
      </c>
      <c r="C34" s="27"/>
      <c r="D34" s="56">
        <v>1.3</v>
      </c>
      <c r="E34" s="56"/>
      <c r="F34" s="56"/>
      <c r="G34" s="47">
        <v>30</v>
      </c>
      <c r="H34" s="47"/>
      <c r="I34" s="47"/>
      <c r="J34" s="47"/>
      <c r="K34" s="47">
        <v>5</v>
      </c>
      <c r="L34" s="64"/>
      <c r="M34" s="64"/>
      <c r="N34" s="64"/>
      <c r="O34" s="64"/>
      <c r="P34" s="64"/>
      <c r="Q34" s="50">
        <v>30</v>
      </c>
      <c r="R34" s="50"/>
      <c r="S34" s="50"/>
      <c r="T34" s="50"/>
      <c r="U34" s="50">
        <v>5</v>
      </c>
      <c r="V34" s="29"/>
      <c r="W34" s="29"/>
      <c r="X34" s="29"/>
      <c r="Y34" s="29"/>
      <c r="Z34" s="29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27">
        <f>G34+H34+I34+J34+L34+M34+O34+N34+Q34+R34+S34+T34+V34+W34+X34+Y34</f>
        <v>60</v>
      </c>
      <c r="AL34" s="27">
        <f>SUM(K34,P34,U34,Z34)</f>
        <v>10</v>
      </c>
      <c r="AM34" s="27"/>
    </row>
    <row r="35" spans="1:39" ht="14.25">
      <c r="A35" s="71" t="s">
        <v>19</v>
      </c>
      <c r="B35" s="72"/>
      <c r="C35" s="28"/>
      <c r="D35" s="56"/>
      <c r="E35" s="56"/>
      <c r="F35" s="56"/>
      <c r="G35" s="48">
        <f aca="true" t="shared" si="4" ref="G35:Z35">SUM(G30:G34)</f>
        <v>30</v>
      </c>
      <c r="H35" s="48">
        <f t="shared" si="4"/>
        <v>0</v>
      </c>
      <c r="I35" s="48">
        <f t="shared" si="4"/>
        <v>90</v>
      </c>
      <c r="J35" s="48">
        <f t="shared" si="4"/>
        <v>0</v>
      </c>
      <c r="K35" s="48">
        <f t="shared" si="4"/>
        <v>18</v>
      </c>
      <c r="L35" s="59">
        <f t="shared" si="4"/>
        <v>0</v>
      </c>
      <c r="M35" s="59">
        <f t="shared" si="4"/>
        <v>0</v>
      </c>
      <c r="N35" s="59">
        <f t="shared" si="4"/>
        <v>120</v>
      </c>
      <c r="O35" s="59">
        <f t="shared" si="4"/>
        <v>0</v>
      </c>
      <c r="P35" s="59">
        <f t="shared" si="4"/>
        <v>17</v>
      </c>
      <c r="Q35" s="45">
        <f t="shared" si="4"/>
        <v>30</v>
      </c>
      <c r="R35" s="45">
        <f t="shared" si="4"/>
        <v>0</v>
      </c>
      <c r="S35" s="45">
        <f t="shared" si="4"/>
        <v>105</v>
      </c>
      <c r="T35" s="45">
        <f t="shared" si="4"/>
        <v>0</v>
      </c>
      <c r="U35" s="45">
        <f t="shared" si="4"/>
        <v>17</v>
      </c>
      <c r="V35" s="32">
        <f t="shared" si="4"/>
        <v>15</v>
      </c>
      <c r="W35" s="32">
        <f t="shared" si="4"/>
        <v>0</v>
      </c>
      <c r="X35" s="32">
        <f t="shared" si="4"/>
        <v>105</v>
      </c>
      <c r="Y35" s="32">
        <f t="shared" si="4"/>
        <v>0</v>
      </c>
      <c r="Z35" s="32">
        <f t="shared" si="4"/>
        <v>17</v>
      </c>
      <c r="AA35" s="33">
        <f aca="true" t="shared" si="5" ref="AA35:AJ35">SUM(AA12:AA34)</f>
        <v>0</v>
      </c>
      <c r="AB35" s="33">
        <f t="shared" si="5"/>
        <v>0</v>
      </c>
      <c r="AC35" s="33">
        <f t="shared" si="5"/>
        <v>0</v>
      </c>
      <c r="AD35" s="33">
        <f t="shared" si="5"/>
        <v>0</v>
      </c>
      <c r="AE35" s="33">
        <f t="shared" si="5"/>
        <v>0</v>
      </c>
      <c r="AF35" s="34">
        <f t="shared" si="5"/>
        <v>0</v>
      </c>
      <c r="AG35" s="34">
        <f t="shared" si="5"/>
        <v>0</v>
      </c>
      <c r="AH35" s="34">
        <f t="shared" si="5"/>
        <v>0</v>
      </c>
      <c r="AI35" s="34">
        <f t="shared" si="5"/>
        <v>0</v>
      </c>
      <c r="AJ35" s="34">
        <f t="shared" si="5"/>
        <v>0</v>
      </c>
      <c r="AK35" s="28">
        <f>SUM(AK30:AK34)</f>
        <v>495</v>
      </c>
      <c r="AL35" s="28">
        <f>SUM(AL30:AL34)</f>
        <v>69</v>
      </c>
      <c r="AM35" s="28"/>
    </row>
    <row r="36" spans="1:39" ht="14.25">
      <c r="A36" s="76" t="s">
        <v>48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8"/>
    </row>
    <row r="37" spans="1:39" s="58" customFormat="1" ht="24">
      <c r="A37" s="26" t="s">
        <v>54</v>
      </c>
      <c r="B37" s="62" t="s">
        <v>49</v>
      </c>
      <c r="C37" s="27"/>
      <c r="D37" s="56">
        <v>2.4</v>
      </c>
      <c r="E37" s="56" t="s">
        <v>43</v>
      </c>
      <c r="F37" s="56"/>
      <c r="G37" s="47"/>
      <c r="H37" s="47"/>
      <c r="I37" s="47">
        <v>90</v>
      </c>
      <c r="J37" s="47"/>
      <c r="K37" s="47">
        <v>13</v>
      </c>
      <c r="L37" s="64"/>
      <c r="M37" s="64"/>
      <c r="N37" s="64">
        <v>90</v>
      </c>
      <c r="O37" s="64"/>
      <c r="P37" s="64">
        <v>12</v>
      </c>
      <c r="Q37" s="50"/>
      <c r="R37" s="50"/>
      <c r="S37" s="50">
        <v>75</v>
      </c>
      <c r="T37" s="50"/>
      <c r="U37" s="50">
        <v>8</v>
      </c>
      <c r="V37" s="29"/>
      <c r="W37" s="29"/>
      <c r="X37" s="29">
        <v>60</v>
      </c>
      <c r="Y37" s="29"/>
      <c r="Z37" s="29">
        <v>8</v>
      </c>
      <c r="AA37" s="30"/>
      <c r="AB37" s="30"/>
      <c r="AC37" s="30"/>
      <c r="AD37" s="30"/>
      <c r="AE37" s="30"/>
      <c r="AF37" s="31"/>
      <c r="AG37" s="31"/>
      <c r="AH37" s="31"/>
      <c r="AI37" s="31"/>
      <c r="AJ37" s="31"/>
      <c r="AK37" s="27">
        <f>G37+H37+I37+J37+L37+M37+O37+N37+Q37+R37+S37+T37+V37+W37+X37+Y37</f>
        <v>315</v>
      </c>
      <c r="AL37" s="27">
        <f>SUM(K37,P37,U37,Z37)</f>
        <v>41</v>
      </c>
      <c r="AM37" s="27"/>
    </row>
    <row r="38" spans="1:39" s="58" customFormat="1" ht="14.25">
      <c r="A38" s="26" t="s">
        <v>65</v>
      </c>
      <c r="B38" s="36" t="s">
        <v>57</v>
      </c>
      <c r="C38" s="27"/>
      <c r="D38" s="56"/>
      <c r="E38" s="56">
        <v>2.4</v>
      </c>
      <c r="F38" s="56"/>
      <c r="G38" s="47"/>
      <c r="H38" s="47"/>
      <c r="I38" s="47"/>
      <c r="J38" s="47"/>
      <c r="K38" s="47"/>
      <c r="L38" s="64"/>
      <c r="M38" s="64"/>
      <c r="N38" s="64">
        <v>30</v>
      </c>
      <c r="O38" s="64"/>
      <c r="P38" s="64">
        <v>5</v>
      </c>
      <c r="Q38" s="50"/>
      <c r="R38" s="50"/>
      <c r="S38" s="50"/>
      <c r="T38" s="50"/>
      <c r="U38" s="50"/>
      <c r="V38" s="29"/>
      <c r="W38" s="29"/>
      <c r="X38" s="29">
        <v>15</v>
      </c>
      <c r="Y38" s="29"/>
      <c r="Z38" s="29">
        <v>3</v>
      </c>
      <c r="AA38" s="30"/>
      <c r="AB38" s="30"/>
      <c r="AC38" s="30"/>
      <c r="AD38" s="30"/>
      <c r="AE38" s="30"/>
      <c r="AF38" s="31"/>
      <c r="AG38" s="31"/>
      <c r="AH38" s="31"/>
      <c r="AI38" s="31"/>
      <c r="AJ38" s="31"/>
      <c r="AK38" s="27">
        <f>G38+H38+I38+J38+L38+M38+O38+N38+Q38+R38+S38+T38+V38+W38+X38+Y38</f>
        <v>45</v>
      </c>
      <c r="AL38" s="27">
        <f>SUM(K38,P38,U38,Z38)</f>
        <v>8</v>
      </c>
      <c r="AM38" s="27"/>
    </row>
    <row r="39" spans="1:39" s="58" customFormat="1" ht="24">
      <c r="A39" s="26" t="s">
        <v>66</v>
      </c>
      <c r="B39" s="36" t="s">
        <v>78</v>
      </c>
      <c r="C39" s="27"/>
      <c r="D39" s="56">
        <v>4</v>
      </c>
      <c r="E39" s="56"/>
      <c r="F39" s="56"/>
      <c r="G39" s="47"/>
      <c r="H39" s="47"/>
      <c r="I39" s="47"/>
      <c r="J39" s="47"/>
      <c r="K39" s="47"/>
      <c r="L39" s="64"/>
      <c r="M39" s="64"/>
      <c r="N39" s="64"/>
      <c r="O39" s="64"/>
      <c r="P39" s="64"/>
      <c r="Q39" s="50"/>
      <c r="R39" s="50"/>
      <c r="S39" s="50"/>
      <c r="T39" s="50"/>
      <c r="U39" s="50"/>
      <c r="V39" s="29">
        <v>15</v>
      </c>
      <c r="W39" s="29"/>
      <c r="X39" s="29"/>
      <c r="Y39" s="29"/>
      <c r="Z39" s="29">
        <v>2</v>
      </c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27">
        <f>G39+H39+I39+J39+L39+M39+O39+N39+Q39+R39+S39+T39+V39+W39+X39+Y39</f>
        <v>15</v>
      </c>
      <c r="AL39" s="27">
        <f>SUM(K39,P39,U39,Z39)</f>
        <v>2</v>
      </c>
      <c r="AM39" s="27"/>
    </row>
    <row r="40" spans="1:39" s="58" customFormat="1" ht="24">
      <c r="A40" s="26" t="s">
        <v>67</v>
      </c>
      <c r="B40" s="36" t="s">
        <v>53</v>
      </c>
      <c r="C40" s="27"/>
      <c r="D40" s="56">
        <v>4</v>
      </c>
      <c r="E40" s="56" t="s">
        <v>86</v>
      </c>
      <c r="F40" s="56"/>
      <c r="G40" s="47"/>
      <c r="H40" s="47"/>
      <c r="I40" s="47"/>
      <c r="J40" s="47"/>
      <c r="K40" s="47"/>
      <c r="L40" s="64"/>
      <c r="M40" s="64"/>
      <c r="N40" s="64"/>
      <c r="O40" s="64"/>
      <c r="P40" s="64"/>
      <c r="Q40" s="50"/>
      <c r="R40" s="50"/>
      <c r="S40" s="50">
        <v>30</v>
      </c>
      <c r="T40" s="50"/>
      <c r="U40" s="50">
        <v>4</v>
      </c>
      <c r="V40" s="29"/>
      <c r="W40" s="29"/>
      <c r="X40" s="29">
        <v>30</v>
      </c>
      <c r="Y40" s="29"/>
      <c r="Z40" s="29">
        <v>4</v>
      </c>
      <c r="AA40" s="30"/>
      <c r="AB40" s="30"/>
      <c r="AC40" s="30"/>
      <c r="AD40" s="30"/>
      <c r="AE40" s="30"/>
      <c r="AF40" s="31"/>
      <c r="AG40" s="31"/>
      <c r="AH40" s="31"/>
      <c r="AI40" s="31"/>
      <c r="AJ40" s="31"/>
      <c r="AK40" s="27">
        <f>G40+H40+I40+J40+L40+M40+O40+N40+Q40+R40+S40+T40+V40+W40+X40+Y40</f>
        <v>60</v>
      </c>
      <c r="AL40" s="27">
        <f>SUM(K40,P40,U40,Z40)</f>
        <v>8</v>
      </c>
      <c r="AM40" s="27"/>
    </row>
    <row r="41" spans="1:39" s="58" customFormat="1" ht="60">
      <c r="A41" s="26" t="s">
        <v>68</v>
      </c>
      <c r="B41" s="36" t="s">
        <v>77</v>
      </c>
      <c r="C41" s="27"/>
      <c r="D41" s="56">
        <v>1.3</v>
      </c>
      <c r="E41" s="56"/>
      <c r="F41" s="56"/>
      <c r="G41" s="47">
        <v>30</v>
      </c>
      <c r="H41" s="47"/>
      <c r="I41" s="47"/>
      <c r="J41" s="47"/>
      <c r="K41" s="47">
        <v>5</v>
      </c>
      <c r="L41" s="64"/>
      <c r="M41" s="64"/>
      <c r="N41" s="64"/>
      <c r="O41" s="64"/>
      <c r="P41" s="64"/>
      <c r="Q41" s="50">
        <v>30</v>
      </c>
      <c r="R41" s="50"/>
      <c r="S41" s="50"/>
      <c r="T41" s="50"/>
      <c r="U41" s="50">
        <v>5</v>
      </c>
      <c r="V41" s="29"/>
      <c r="W41" s="29"/>
      <c r="X41" s="29"/>
      <c r="Y41" s="29"/>
      <c r="Z41" s="29"/>
      <c r="AA41" s="30"/>
      <c r="AB41" s="30"/>
      <c r="AC41" s="30"/>
      <c r="AD41" s="30"/>
      <c r="AE41" s="30"/>
      <c r="AF41" s="31"/>
      <c r="AG41" s="31"/>
      <c r="AH41" s="31"/>
      <c r="AI41" s="31"/>
      <c r="AJ41" s="31"/>
      <c r="AK41" s="27">
        <f>G41+H41+I41+J41+L41+M41+O41+N41+Q41+R41+S41+T41+V41+W41+X41+Y41</f>
        <v>60</v>
      </c>
      <c r="AL41" s="27">
        <f>SUM(K41,P41,U41,Z41)</f>
        <v>10</v>
      </c>
      <c r="AM41" s="27"/>
    </row>
    <row r="42" spans="1:39" s="15" customFormat="1" ht="14.25">
      <c r="A42" s="71" t="s">
        <v>19</v>
      </c>
      <c r="B42" s="72"/>
      <c r="C42" s="28"/>
      <c r="D42" s="56"/>
      <c r="E42" s="56"/>
      <c r="F42" s="56"/>
      <c r="G42" s="48">
        <f aca="true" t="shared" si="6" ref="G42:Z42">SUM(G37:G41)</f>
        <v>30</v>
      </c>
      <c r="H42" s="48">
        <f t="shared" si="6"/>
        <v>0</v>
      </c>
      <c r="I42" s="48">
        <f t="shared" si="6"/>
        <v>90</v>
      </c>
      <c r="J42" s="48">
        <f t="shared" si="6"/>
        <v>0</v>
      </c>
      <c r="K42" s="48">
        <f t="shared" si="6"/>
        <v>18</v>
      </c>
      <c r="L42" s="59">
        <f t="shared" si="6"/>
        <v>0</v>
      </c>
      <c r="M42" s="59">
        <f t="shared" si="6"/>
        <v>0</v>
      </c>
      <c r="N42" s="59">
        <f t="shared" si="6"/>
        <v>120</v>
      </c>
      <c r="O42" s="59">
        <f t="shared" si="6"/>
        <v>0</v>
      </c>
      <c r="P42" s="59">
        <f t="shared" si="6"/>
        <v>17</v>
      </c>
      <c r="Q42" s="45">
        <f t="shared" si="6"/>
        <v>30</v>
      </c>
      <c r="R42" s="45">
        <f t="shared" si="6"/>
        <v>0</v>
      </c>
      <c r="S42" s="45">
        <f t="shared" si="6"/>
        <v>105</v>
      </c>
      <c r="T42" s="45">
        <f t="shared" si="6"/>
        <v>0</v>
      </c>
      <c r="U42" s="45">
        <f t="shared" si="6"/>
        <v>17</v>
      </c>
      <c r="V42" s="32">
        <f t="shared" si="6"/>
        <v>15</v>
      </c>
      <c r="W42" s="32">
        <f t="shared" si="6"/>
        <v>0</v>
      </c>
      <c r="X42" s="32">
        <f t="shared" si="6"/>
        <v>105</v>
      </c>
      <c r="Y42" s="32">
        <f t="shared" si="6"/>
        <v>0</v>
      </c>
      <c r="Z42" s="32">
        <f t="shared" si="6"/>
        <v>17</v>
      </c>
      <c r="AA42" s="33">
        <f aca="true" t="shared" si="7" ref="AA42:AJ42">SUM(AA20:AA41)</f>
        <v>0</v>
      </c>
      <c r="AB42" s="33">
        <f t="shared" si="7"/>
        <v>0</v>
      </c>
      <c r="AC42" s="33">
        <f t="shared" si="7"/>
        <v>0</v>
      </c>
      <c r="AD42" s="33">
        <f t="shared" si="7"/>
        <v>0</v>
      </c>
      <c r="AE42" s="33">
        <f t="shared" si="7"/>
        <v>0</v>
      </c>
      <c r="AF42" s="34">
        <f t="shared" si="7"/>
        <v>0</v>
      </c>
      <c r="AG42" s="34">
        <f t="shared" si="7"/>
        <v>0</v>
      </c>
      <c r="AH42" s="34">
        <f t="shared" si="7"/>
        <v>0</v>
      </c>
      <c r="AI42" s="34">
        <f t="shared" si="7"/>
        <v>0</v>
      </c>
      <c r="AJ42" s="34">
        <f t="shared" si="7"/>
        <v>0</v>
      </c>
      <c r="AK42" s="28">
        <f>SUM(AK37:AK41)</f>
        <v>495</v>
      </c>
      <c r="AL42" s="28">
        <f>SUM(AL37:AL41)</f>
        <v>69</v>
      </c>
      <c r="AM42" s="28"/>
    </row>
    <row r="43" spans="1:39" ht="14.25">
      <c r="A43" s="73" t="s">
        <v>55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5"/>
    </row>
    <row r="44" spans="1:39" ht="14.25">
      <c r="A44" s="51" t="s">
        <v>69</v>
      </c>
      <c r="B44" s="52" t="s">
        <v>33</v>
      </c>
      <c r="C44" s="27"/>
      <c r="D44" s="56"/>
      <c r="E44" s="56">
        <v>3</v>
      </c>
      <c r="F44" s="56"/>
      <c r="G44" s="47"/>
      <c r="H44" s="47"/>
      <c r="I44" s="47"/>
      <c r="J44" s="47"/>
      <c r="K44" s="47"/>
      <c r="L44" s="64"/>
      <c r="M44" s="64"/>
      <c r="N44" s="64"/>
      <c r="O44" s="64"/>
      <c r="P44" s="64"/>
      <c r="Q44" s="50">
        <v>30</v>
      </c>
      <c r="R44" s="50"/>
      <c r="S44" s="50"/>
      <c r="T44" s="50"/>
      <c r="U44" s="50">
        <v>2</v>
      </c>
      <c r="V44" s="29"/>
      <c r="W44" s="29"/>
      <c r="X44" s="29"/>
      <c r="Y44" s="29"/>
      <c r="Z44" s="29"/>
      <c r="AA44" s="30"/>
      <c r="AB44" s="30"/>
      <c r="AC44" s="30"/>
      <c r="AD44" s="30"/>
      <c r="AE44" s="30"/>
      <c r="AF44" s="31"/>
      <c r="AG44" s="31"/>
      <c r="AH44" s="31"/>
      <c r="AI44" s="31"/>
      <c r="AJ44" s="31"/>
      <c r="AK44" s="27">
        <v>30</v>
      </c>
      <c r="AL44" s="27">
        <v>2</v>
      </c>
      <c r="AM44" s="27"/>
    </row>
    <row r="45" spans="1:39" ht="14.25">
      <c r="A45" s="51" t="s">
        <v>84</v>
      </c>
      <c r="B45" s="52" t="s">
        <v>45</v>
      </c>
      <c r="C45" s="27"/>
      <c r="D45" s="56"/>
      <c r="E45" s="56"/>
      <c r="F45" s="56">
        <v>1</v>
      </c>
      <c r="G45" s="47"/>
      <c r="H45" s="47"/>
      <c r="I45" s="47">
        <v>30</v>
      </c>
      <c r="J45" s="47"/>
      <c r="K45" s="47"/>
      <c r="L45" s="64"/>
      <c r="M45" s="64"/>
      <c r="N45" s="64"/>
      <c r="O45" s="64"/>
      <c r="P45" s="64"/>
      <c r="Q45" s="50"/>
      <c r="R45" s="50"/>
      <c r="S45" s="50"/>
      <c r="T45" s="50"/>
      <c r="U45" s="50"/>
      <c r="V45" s="29"/>
      <c r="W45" s="29"/>
      <c r="X45" s="29"/>
      <c r="Y45" s="29"/>
      <c r="Z45" s="29"/>
      <c r="AA45" s="30"/>
      <c r="AB45" s="30"/>
      <c r="AC45" s="30"/>
      <c r="AD45" s="30"/>
      <c r="AE45" s="30"/>
      <c r="AF45" s="31"/>
      <c r="AG45" s="31"/>
      <c r="AH45" s="31"/>
      <c r="AI45" s="31"/>
      <c r="AJ45" s="31"/>
      <c r="AK45" s="27">
        <v>30</v>
      </c>
      <c r="AL45" s="27">
        <v>0</v>
      </c>
      <c r="AM45" s="27"/>
    </row>
    <row r="46" spans="1:39" ht="14.25">
      <c r="A46" s="71" t="s">
        <v>20</v>
      </c>
      <c r="B46" s="72"/>
      <c r="C46" s="28"/>
      <c r="D46" s="56"/>
      <c r="E46" s="56"/>
      <c r="F46" s="56"/>
      <c r="G46" s="48">
        <f aca="true" t="shared" si="8" ref="G46:Z46">G44</f>
        <v>0</v>
      </c>
      <c r="H46" s="48">
        <f t="shared" si="8"/>
        <v>0</v>
      </c>
      <c r="I46" s="48">
        <f>SUM(I44:I45)</f>
        <v>30</v>
      </c>
      <c r="J46" s="48">
        <f t="shared" si="8"/>
        <v>0</v>
      </c>
      <c r="K46" s="48">
        <f t="shared" si="8"/>
        <v>0</v>
      </c>
      <c r="L46" s="59">
        <f t="shared" si="8"/>
        <v>0</v>
      </c>
      <c r="M46" s="59">
        <f t="shared" si="8"/>
        <v>0</v>
      </c>
      <c r="N46" s="59">
        <f t="shared" si="8"/>
        <v>0</v>
      </c>
      <c r="O46" s="59">
        <f t="shared" si="8"/>
        <v>0</v>
      </c>
      <c r="P46" s="59">
        <f t="shared" si="8"/>
        <v>0</v>
      </c>
      <c r="Q46" s="45">
        <f t="shared" si="8"/>
        <v>30</v>
      </c>
      <c r="R46" s="45">
        <f t="shared" si="8"/>
        <v>0</v>
      </c>
      <c r="S46" s="45">
        <f t="shared" si="8"/>
        <v>0</v>
      </c>
      <c r="T46" s="45">
        <f t="shared" si="8"/>
        <v>0</v>
      </c>
      <c r="U46" s="45">
        <f t="shared" si="8"/>
        <v>2</v>
      </c>
      <c r="V46" s="32">
        <f t="shared" si="8"/>
        <v>0</v>
      </c>
      <c r="W46" s="32">
        <f t="shared" si="8"/>
        <v>0</v>
      </c>
      <c r="X46" s="32">
        <f t="shared" si="8"/>
        <v>0</v>
      </c>
      <c r="Y46" s="32">
        <f t="shared" si="8"/>
        <v>0</v>
      </c>
      <c r="Z46" s="32">
        <f t="shared" si="8"/>
        <v>0</v>
      </c>
      <c r="AA46" s="33" t="e">
        <f>SUM(#REF!)</f>
        <v>#REF!</v>
      </c>
      <c r="AB46" s="33" t="e">
        <f>SUM(#REF!)</f>
        <v>#REF!</v>
      </c>
      <c r="AC46" s="33" t="e">
        <f>SUM(#REF!)</f>
        <v>#REF!</v>
      </c>
      <c r="AD46" s="33" t="e">
        <f>SUM(#REF!)</f>
        <v>#REF!</v>
      </c>
      <c r="AE46" s="33" t="e">
        <f>SUM(#REF!)</f>
        <v>#REF!</v>
      </c>
      <c r="AF46" s="34" t="e">
        <f>SUM(#REF!)</f>
        <v>#REF!</v>
      </c>
      <c r="AG46" s="34" t="e">
        <f>SUM(#REF!)</f>
        <v>#REF!</v>
      </c>
      <c r="AH46" s="34" t="e">
        <f>SUM(#REF!)</f>
        <v>#REF!</v>
      </c>
      <c r="AI46" s="34" t="e">
        <f>SUM(#REF!)</f>
        <v>#REF!</v>
      </c>
      <c r="AJ46" s="34" t="e">
        <f>SUM(#REF!)</f>
        <v>#REF!</v>
      </c>
      <c r="AK46" s="28">
        <f>G46+H46+I46+J46+L46+M46+N46+O46+Q46+R46+S46+T46+V46+W46+X46+Y46</f>
        <v>60</v>
      </c>
      <c r="AL46" s="28">
        <f>K46+P46+U46+Z46</f>
        <v>2</v>
      </c>
      <c r="AM46" s="28"/>
    </row>
    <row r="47" spans="1:39" ht="14.25">
      <c r="A47" s="71" t="s">
        <v>18</v>
      </c>
      <c r="B47" s="72"/>
      <c r="C47" s="28"/>
      <c r="D47" s="56"/>
      <c r="E47" s="56"/>
      <c r="F47" s="56"/>
      <c r="G47" s="48">
        <f aca="true" t="shared" si="9" ref="G47:Z47">SUM(G27,G35,G46)</f>
        <v>60</v>
      </c>
      <c r="H47" s="48">
        <f t="shared" si="9"/>
        <v>0</v>
      </c>
      <c r="I47" s="48">
        <f t="shared" si="9"/>
        <v>150</v>
      </c>
      <c r="J47" s="48">
        <f t="shared" si="9"/>
        <v>30</v>
      </c>
      <c r="K47" s="48">
        <f t="shared" si="9"/>
        <v>30</v>
      </c>
      <c r="L47" s="59">
        <f t="shared" si="9"/>
        <v>90</v>
      </c>
      <c r="M47" s="59">
        <f t="shared" si="9"/>
        <v>0</v>
      </c>
      <c r="N47" s="59">
        <f t="shared" si="9"/>
        <v>120</v>
      </c>
      <c r="O47" s="59">
        <f t="shared" si="9"/>
        <v>30</v>
      </c>
      <c r="P47" s="59">
        <f t="shared" si="9"/>
        <v>30</v>
      </c>
      <c r="Q47" s="45">
        <f t="shared" si="9"/>
        <v>90</v>
      </c>
      <c r="R47" s="45">
        <f t="shared" si="9"/>
        <v>0</v>
      </c>
      <c r="S47" s="45">
        <f t="shared" si="9"/>
        <v>105</v>
      </c>
      <c r="T47" s="45">
        <f t="shared" si="9"/>
        <v>30</v>
      </c>
      <c r="U47" s="45">
        <f t="shared" si="9"/>
        <v>30</v>
      </c>
      <c r="V47" s="32">
        <f t="shared" si="9"/>
        <v>15</v>
      </c>
      <c r="W47" s="32">
        <f t="shared" si="9"/>
        <v>0</v>
      </c>
      <c r="X47" s="32">
        <f t="shared" si="9"/>
        <v>105</v>
      </c>
      <c r="Y47" s="32">
        <f t="shared" si="9"/>
        <v>30</v>
      </c>
      <c r="Z47" s="32">
        <f t="shared" si="9"/>
        <v>30</v>
      </c>
      <c r="AA47" s="45">
        <f aca="true" t="shared" si="10" ref="AA47:AJ47">SUM(AA20:AA23,AA37:AA41,AA44:AA44)</f>
        <v>0</v>
      </c>
      <c r="AB47" s="45">
        <f t="shared" si="10"/>
        <v>0</v>
      </c>
      <c r="AC47" s="45">
        <f t="shared" si="10"/>
        <v>0</v>
      </c>
      <c r="AD47" s="45">
        <f t="shared" si="10"/>
        <v>0</v>
      </c>
      <c r="AE47" s="45">
        <f t="shared" si="10"/>
        <v>0</v>
      </c>
      <c r="AF47" s="45">
        <f t="shared" si="10"/>
        <v>0</v>
      </c>
      <c r="AG47" s="45">
        <f t="shared" si="10"/>
        <v>0</v>
      </c>
      <c r="AH47" s="45">
        <f t="shared" si="10"/>
        <v>0</v>
      </c>
      <c r="AI47" s="45">
        <f t="shared" si="10"/>
        <v>0</v>
      </c>
      <c r="AJ47" s="45">
        <f t="shared" si="10"/>
        <v>0</v>
      </c>
      <c r="AK47" s="60">
        <f>SUM(AK27,AK35,AK46)</f>
        <v>855</v>
      </c>
      <c r="AL47" s="60">
        <f>SUM(AL46,AL35,AL27)</f>
        <v>120</v>
      </c>
      <c r="AM47" s="28"/>
    </row>
    <row r="48" spans="2:36" ht="14.25">
      <c r="B48" s="25"/>
      <c r="AA48" s="1" t="e">
        <f aca="true" t="shared" si="11" ref="AA48:AJ48">SUM(AA44:AA46)</f>
        <v>#REF!</v>
      </c>
      <c r="AB48" s="1" t="e">
        <f t="shared" si="11"/>
        <v>#REF!</v>
      </c>
      <c r="AC48" s="1" t="e">
        <f t="shared" si="11"/>
        <v>#REF!</v>
      </c>
      <c r="AD48" s="1" t="e">
        <f t="shared" si="11"/>
        <v>#REF!</v>
      </c>
      <c r="AE48" s="1" t="e">
        <f t="shared" si="11"/>
        <v>#REF!</v>
      </c>
      <c r="AF48" s="1" t="e">
        <f t="shared" si="11"/>
        <v>#REF!</v>
      </c>
      <c r="AG48" s="1" t="e">
        <f t="shared" si="11"/>
        <v>#REF!</v>
      </c>
      <c r="AH48" s="1" t="e">
        <f t="shared" si="11"/>
        <v>#REF!</v>
      </c>
      <c r="AI48" s="1" t="e">
        <f t="shared" si="11"/>
        <v>#REF!</v>
      </c>
      <c r="AJ48" s="1" t="e">
        <f t="shared" si="11"/>
        <v>#REF!</v>
      </c>
    </row>
    <row r="49" ht="14.25">
      <c r="B49" s="25"/>
    </row>
    <row r="50" spans="2:38" ht="14.25">
      <c r="B50" s="70" t="s">
        <v>31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</row>
    <row r="51" spans="2:38" ht="15.75" customHeight="1"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</row>
    <row r="52" spans="2:38" ht="17.25" customHeight="1">
      <c r="B52" s="70" t="s">
        <v>79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</row>
    <row r="53" spans="2:38" ht="17.25" customHeight="1">
      <c r="B53" s="70" t="s">
        <v>81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</row>
    <row r="54" spans="2:38" ht="19.5" customHeight="1">
      <c r="B54" s="70" t="s">
        <v>80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2:38" ht="17.25" customHeight="1">
      <c r="B55" s="70" t="s">
        <v>83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</row>
    <row r="56" spans="2:38" ht="30" customHeight="1">
      <c r="B56" s="70" t="s">
        <v>87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</sheetData>
  <sheetProtection/>
  <mergeCells count="41">
    <mergeCell ref="C7:C9"/>
    <mergeCell ref="A28:AM28"/>
    <mergeCell ref="A1:AM1"/>
    <mergeCell ref="Q8:U8"/>
    <mergeCell ref="V8:Z8"/>
    <mergeCell ref="AA8:AE8"/>
    <mergeCell ref="B7:B9"/>
    <mergeCell ref="A17:B17"/>
    <mergeCell ref="A6:F6"/>
    <mergeCell ref="D7:F8"/>
    <mergeCell ref="AA7:AJ7"/>
    <mergeCell ref="G7:P7"/>
    <mergeCell ref="L8:P8"/>
    <mergeCell ref="B52:AL52"/>
    <mergeCell ref="Q4:AM4"/>
    <mergeCell ref="G6:AM6"/>
    <mergeCell ref="B4:K4"/>
    <mergeCell ref="AK7:AK9"/>
    <mergeCell ref="AL7:AL9"/>
    <mergeCell ref="B50:V50"/>
    <mergeCell ref="A10:AM10"/>
    <mergeCell ref="AF8:AJ8"/>
    <mergeCell ref="G8:K8"/>
    <mergeCell ref="AM7:AM9"/>
    <mergeCell ref="Q7:Z7"/>
    <mergeCell ref="A2:AM2"/>
    <mergeCell ref="B3:K3"/>
    <mergeCell ref="B51:AL51"/>
    <mergeCell ref="A7:A9"/>
    <mergeCell ref="A46:B46"/>
    <mergeCell ref="A42:B42"/>
    <mergeCell ref="A35:B35"/>
    <mergeCell ref="B56:AL56"/>
    <mergeCell ref="A47:B47"/>
    <mergeCell ref="A43:AM43"/>
    <mergeCell ref="A19:AM19"/>
    <mergeCell ref="B54:AL54"/>
    <mergeCell ref="B55:AL55"/>
    <mergeCell ref="A36:AM36"/>
    <mergeCell ref="A27:B27"/>
    <mergeCell ref="B53:AL53"/>
  </mergeCells>
  <printOptions/>
  <pageMargins left="0.7" right="0.7" top="0.19" bottom="0.16" header="0.17" footer="0.3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Barbara</cp:lastModifiedBy>
  <cp:lastPrinted>2017-03-16T07:26:27Z</cp:lastPrinted>
  <dcterms:created xsi:type="dcterms:W3CDTF">2010-12-06T08:38:47Z</dcterms:created>
  <dcterms:modified xsi:type="dcterms:W3CDTF">2017-12-14T14:07:47Z</dcterms:modified>
  <cp:category/>
  <cp:version/>
  <cp:contentType/>
  <cp:contentStatus/>
</cp:coreProperties>
</file>