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/>
  </bookViews>
  <sheets>
    <sheet name="Program studiów - siatki" sheetId="1" r:id="rId1"/>
  </sheets>
  <definedNames>
    <definedName name="_xlnm.Print_Area" localSheetId="0">'Program studiów - siatki'!$A$2:$AK$90</definedName>
  </definedNames>
  <calcPr calcId="125725"/>
</workbook>
</file>

<file path=xl/calcChain.xml><?xml version="1.0" encoding="utf-8"?>
<calcChain xmlns="http://schemas.openxmlformats.org/spreadsheetml/2006/main">
  <c r="L49" i="1"/>
  <c r="AJ41" l="1"/>
  <c r="AJ35" l="1"/>
  <c r="AK35"/>
  <c r="AJ36"/>
  <c r="AK36"/>
  <c r="AJ37"/>
  <c r="AK37"/>
  <c r="AJ38"/>
  <c r="AK38"/>
  <c r="AJ39"/>
  <c r="AK39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2"/>
  <c r="AK42"/>
  <c r="AJ43"/>
  <c r="AK43"/>
  <c r="AJ44"/>
  <c r="AK44"/>
  <c r="AJ46"/>
  <c r="AJ48" s="1"/>
  <c r="AK46"/>
  <c r="AJ47"/>
  <c r="AK47"/>
  <c r="AK41" l="1"/>
  <c r="AJ21" l="1"/>
  <c r="AK15"/>
  <c r="AJ24"/>
  <c r="AJ20"/>
  <c r="AJ19"/>
  <c r="AJ32"/>
  <c r="AC16"/>
  <c r="AD16"/>
  <c r="AH16"/>
  <c r="AI16"/>
  <c r="AI48" l="1"/>
  <c r="AI49" s="1"/>
  <c r="AH48"/>
  <c r="AG48"/>
  <c r="AF48"/>
  <c r="AE48"/>
  <c r="AD48"/>
  <c r="AD49" s="1"/>
  <c r="AC48"/>
  <c r="AC49" s="1"/>
  <c r="AB48"/>
  <c r="AB49" s="1"/>
  <c r="AA48"/>
  <c r="AA49" s="1"/>
  <c r="Z48"/>
  <c r="Z49" s="1"/>
  <c r="Y48"/>
  <c r="Y49" s="1"/>
  <c r="X48"/>
  <c r="X49" s="1"/>
  <c r="W48"/>
  <c r="W49" s="1"/>
  <c r="V48"/>
  <c r="V49" s="1"/>
  <c r="U48"/>
  <c r="U49" s="1"/>
  <c r="T48"/>
  <c r="T49" s="1"/>
  <c r="S48"/>
  <c r="S49" s="1"/>
  <c r="R48"/>
  <c r="R49" s="1"/>
  <c r="Q48"/>
  <c r="Q49" s="1"/>
  <c r="P48"/>
  <c r="P49" s="1"/>
  <c r="O48"/>
  <c r="O49" s="1"/>
  <c r="N48"/>
  <c r="M48"/>
  <c r="M49" s="1"/>
  <c r="L48"/>
  <c r="K48"/>
  <c r="K49" s="1"/>
  <c r="J48"/>
  <c r="J49" s="1"/>
  <c r="I48"/>
  <c r="I49" s="1"/>
  <c r="H48"/>
  <c r="H49" s="1"/>
  <c r="G48"/>
  <c r="G49" s="1"/>
  <c r="F48"/>
  <c r="F49" s="1"/>
  <c r="G16"/>
  <c r="G33" s="1"/>
  <c r="F16"/>
  <c r="F33" s="1"/>
  <c r="AK19"/>
  <c r="AK20"/>
  <c r="AK21"/>
  <c r="AK22"/>
  <c r="AK23"/>
  <c r="AK24"/>
  <c r="AK25"/>
  <c r="AK26"/>
  <c r="AK27"/>
  <c r="AK28"/>
  <c r="F51" l="1"/>
  <c r="AJ49"/>
  <c r="G51"/>
  <c r="AK48"/>
  <c r="AK49" s="1"/>
  <c r="AJ28"/>
  <c r="AJ22"/>
  <c r="AK13"/>
  <c r="AJ13"/>
  <c r="AJ27"/>
  <c r="AJ26"/>
  <c r="AJ30" l="1"/>
  <c r="AJ31"/>
  <c r="AJ14"/>
  <c r="AJ12"/>
  <c r="AK12"/>
  <c r="AK14"/>
  <c r="AJ18" l="1"/>
  <c r="AK18"/>
  <c r="AI33"/>
  <c r="AH33"/>
  <c r="AG16"/>
  <c r="AG33" s="1"/>
  <c r="AF16"/>
  <c r="AF33" s="1"/>
  <c r="AE16"/>
  <c r="AE33" s="1"/>
  <c r="AD33"/>
  <c r="AC33"/>
  <c r="AB16"/>
  <c r="AB33" s="1"/>
  <c r="AA16"/>
  <c r="AA33" s="1"/>
  <c r="Z16"/>
  <c r="Z33" s="1"/>
  <c r="Y16"/>
  <c r="Y33" s="1"/>
  <c r="X16"/>
  <c r="X33" s="1"/>
  <c r="W16"/>
  <c r="W33" s="1"/>
  <c r="V16"/>
  <c r="V33" s="1"/>
  <c r="U16"/>
  <c r="U33" s="1"/>
  <c r="T16"/>
  <c r="T33" s="1"/>
  <c r="S16"/>
  <c r="S33" s="1"/>
  <c r="R16"/>
  <c r="R33" s="1"/>
  <c r="Q16"/>
  <c r="Q33" s="1"/>
  <c r="P16"/>
  <c r="P33" s="1"/>
  <c r="O16"/>
  <c r="O33" s="1"/>
  <c r="N16"/>
  <c r="N33" s="1"/>
  <c r="M16"/>
  <c r="M33" s="1"/>
  <c r="L16"/>
  <c r="L33" s="1"/>
  <c r="K16"/>
  <c r="K33" s="1"/>
  <c r="J16"/>
  <c r="J33" s="1"/>
  <c r="I16"/>
  <c r="I33" s="1"/>
  <c r="H16"/>
  <c r="H33" s="1"/>
  <c r="AK11"/>
  <c r="AK16" s="1"/>
  <c r="AJ11"/>
  <c r="AJ16" s="1"/>
  <c r="AK33" l="1"/>
  <c r="AK51" s="1"/>
  <c r="J51"/>
  <c r="N51"/>
  <c r="R51"/>
  <c r="V51"/>
  <c r="Z51"/>
  <c r="AD51"/>
  <c r="AH51"/>
  <c r="K51"/>
  <c r="O51"/>
  <c r="S51"/>
  <c r="W51"/>
  <c r="AA51"/>
  <c r="AE51"/>
  <c r="AI51"/>
  <c r="H51"/>
  <c r="P51"/>
  <c r="T51"/>
  <c r="X51"/>
  <c r="AB51"/>
  <c r="AF51"/>
  <c r="I51"/>
  <c r="M51"/>
  <c r="Q51"/>
  <c r="U51"/>
  <c r="U52" s="1"/>
  <c r="Y51"/>
  <c r="AC51"/>
  <c r="AG51"/>
  <c r="AJ33"/>
  <c r="F52" l="1"/>
  <c r="AE52"/>
  <c r="P52"/>
  <c r="Z52"/>
  <c r="AJ51"/>
  <c r="L51"/>
  <c r="K52"/>
</calcChain>
</file>

<file path=xl/sharedStrings.xml><?xml version="1.0" encoding="utf-8"?>
<sst xmlns="http://schemas.openxmlformats.org/spreadsheetml/2006/main" count="115" uniqueCount="89">
  <si>
    <t>Rozkład godzin</t>
  </si>
  <si>
    <t>Lp.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</si>
  <si>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</si>
  <si>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</si>
  <si>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</si>
  <si>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</si>
  <si>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</si>
  <si>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</si>
  <si>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</si>
  <si>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</si>
  <si>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</si>
  <si>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</si>
  <si>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</si>
  <si>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</si>
  <si>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W</t>
  </si>
  <si>
    <t>K</t>
  </si>
  <si>
    <t>ĆW</t>
  </si>
  <si>
    <t>S</t>
  </si>
  <si>
    <t>ECTS</t>
  </si>
  <si>
    <t>Wychowanie fizyczne</t>
  </si>
  <si>
    <t>razem</t>
  </si>
  <si>
    <t>ZO</t>
  </si>
  <si>
    <t>Z</t>
  </si>
  <si>
    <t>36.</t>
  </si>
  <si>
    <t>37.</t>
  </si>
  <si>
    <t>38.</t>
  </si>
  <si>
    <t>WYDZIAŁ FILOLOGICZNY</t>
  </si>
  <si>
    <t xml:space="preserve">forma zal. po semestrze </t>
  </si>
  <si>
    <t>Przedmiot*</t>
  </si>
  <si>
    <t>PROFIL PRAKTYCZNY</t>
  </si>
  <si>
    <t>Załącznik nr 4 (wymagany do wniosku do Senatu UG w sprawie zatwierdzenia efektów kształcenia w oparciu o przedstawiony program kształcenia)</t>
  </si>
  <si>
    <t>Seminarium licencjackie ***</t>
  </si>
  <si>
    <t>Język kaszubski dla celów akademickich</t>
  </si>
  <si>
    <t>Praktyczna nauka języka kaszubskiego</t>
  </si>
  <si>
    <t>Egzamin ze specjalności</t>
  </si>
  <si>
    <t>Język obcy</t>
  </si>
  <si>
    <t>1,2,3,4</t>
  </si>
  <si>
    <t>C. GRUPA PRZEDMIOTÓW ETNOGRAFICZNO-KULTUROZNAWCZYCH</t>
  </si>
  <si>
    <t>Gramatyka języka polskiego</t>
  </si>
  <si>
    <t>Wstęp do literaturoznawstwa</t>
  </si>
  <si>
    <t>B. GRUPA PRZEDMIOTÓW FILOLOGICZNO-JĘZYKOZNAWCZYCH</t>
  </si>
  <si>
    <t>Analiza dzieła literackiego</t>
  </si>
  <si>
    <t>Poetyka</t>
  </si>
  <si>
    <t>Historia myśli humanistycznej</t>
  </si>
  <si>
    <t>Antropologia Kaszub i Pomorza</t>
  </si>
  <si>
    <t>razem godziny A i B i C</t>
  </si>
  <si>
    <t>Kaszubszczyzna w świecie języków Słowian</t>
  </si>
  <si>
    <t>Historia jęz. kaszubskiego z elementami historii jęz.pol.</t>
  </si>
  <si>
    <t>Dialekty i gwary Polski</t>
  </si>
  <si>
    <t>39.</t>
  </si>
  <si>
    <t>40.</t>
  </si>
  <si>
    <t>moduł 2. ogółem</t>
  </si>
  <si>
    <t>moduł 3. ogółem</t>
  </si>
  <si>
    <t>razem moduły 2. i 3. specjalności</t>
  </si>
  <si>
    <t>Historia literatury kaszubskiej</t>
  </si>
  <si>
    <t>Polityka językowa i etniczna w Polsce i w Europie</t>
  </si>
  <si>
    <t xml:space="preserve">Historia Kaszub i Kaszubów </t>
  </si>
  <si>
    <t>2,4,5</t>
  </si>
  <si>
    <t>Kultura kaszubska</t>
  </si>
  <si>
    <t>PLAN  STUDIÓW STACJONARNYCH PIERWSZEGO STOPNIA OD R. AK. 2013/14</t>
  </si>
  <si>
    <t>1,2,3,4,5</t>
  </si>
  <si>
    <t>EGZAMINY: 13</t>
  </si>
  <si>
    <t>SEMINARIUM: 60</t>
  </si>
  <si>
    <t>D. SPECJALNOŚĆ ANIMACYJNO-MEDIALNA</t>
  </si>
  <si>
    <t>RAZEM specjalność animacyjno-medialna:</t>
  </si>
  <si>
    <t>Praktyka animacyjna w kaszubskich instytucjach kultury [ 60 godzin]</t>
  </si>
  <si>
    <t>60*</t>
  </si>
  <si>
    <t>Animacja kultury</t>
  </si>
  <si>
    <t>Retoryka wystąpień publicznych</t>
  </si>
  <si>
    <t>Komunikacja międzykulturowa</t>
  </si>
  <si>
    <t>Kaszubsko-pomorski ruch regionalny</t>
  </si>
  <si>
    <t>Media kaszubskie</t>
  </si>
  <si>
    <t>Kaszubskie instytucje kultury</t>
  </si>
  <si>
    <t>Techniki i formy dziennikarskie</t>
  </si>
  <si>
    <t>Język kaszubski w mediach</t>
  </si>
  <si>
    <t>Gramatyka języka kaszubskiego - aspekt praktyczny</t>
  </si>
  <si>
    <t>41.</t>
  </si>
  <si>
    <t>ĆWICZENIA: 1050</t>
  </si>
  <si>
    <t>WYKŁADY: 510</t>
  </si>
  <si>
    <t>w cyklu kształcenia</t>
  </si>
  <si>
    <t>* kursywą zaznaczono przedmioty do wyboru</t>
  </si>
  <si>
    <t>** wykład z oferty wydziałowej lub z oferty ogólnouczelnianej</t>
  </si>
  <si>
    <t>A. GRUPA TREŚCI OGÓLNYCH I PODSTAWOWYCH*****</t>
  </si>
  <si>
    <t>*****W trakcie I roku studenci zobowiązani są do zaliczenia szkolenia z zakresu BHP oraz ochrony własności intelektualnej.</t>
  </si>
  <si>
    <t>KONWERSATORIA: 210</t>
  </si>
  <si>
    <t>Wykład wydziałowy**</t>
  </si>
  <si>
    <t>*** Seminarium obejmuje przygotowanie pracy licencjackiej.</t>
  </si>
  <si>
    <t>Praktyka medialna  [60 godzin]</t>
  </si>
  <si>
    <t>KIERUNEK: ETNOFILOLOGIA KASZUBSKA (specjalność animacyjno-kulturowa)</t>
  </si>
</sst>
</file>

<file path=xl/styles.xml><?xml version="1.0" encoding="utf-8"?>
<styleSheet xmlns="http://schemas.openxmlformats.org/spreadsheetml/2006/main">
  <fonts count="34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9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</font>
    <font>
      <b/>
      <i/>
      <sz val="11"/>
      <name val="Times New Roman"/>
      <family val="1"/>
    </font>
    <font>
      <sz val="10"/>
      <name val="Calibri"/>
      <family val="2"/>
    </font>
    <font>
      <b/>
      <sz val="16"/>
      <name val="Calibri"/>
      <family val="2"/>
      <charset val="238"/>
    </font>
    <font>
      <sz val="18"/>
      <name val="Calibri"/>
      <family val="2"/>
      <charset val="238"/>
    </font>
    <font>
      <b/>
      <sz val="11"/>
      <color rgb="FFC00000"/>
      <name val="Calibri"/>
      <family val="2"/>
      <charset val="238"/>
    </font>
    <font>
      <sz val="20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51"/>
      </patternFill>
    </fill>
    <fill>
      <patternFill patternType="solid">
        <fgColor indexed="43"/>
        <bgColor indexed="64"/>
      </patternFill>
    </fill>
    <fill>
      <patternFill patternType="solid">
        <fgColor rgb="FFD7D2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49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3" borderId="9" applyNumberFormat="0" applyAlignment="0" applyProtection="0"/>
    <xf numFmtId="0" fontId="16" fillId="3" borderId="0" applyNumberFormat="0" applyBorder="0" applyAlignment="0" applyProtection="0"/>
  </cellStyleXfs>
  <cellXfs count="152">
    <xf numFmtId="0" fontId="0" fillId="0" borderId="0" xfId="0"/>
    <xf numFmtId="0" fontId="19" fillId="0" borderId="0" xfId="0" applyFont="1"/>
    <xf numFmtId="0" fontId="19" fillId="0" borderId="0" xfId="0" applyNumberFormat="1" applyFont="1"/>
    <xf numFmtId="0" fontId="20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2" borderId="11" xfId="0" applyFont="1" applyFill="1" applyBorder="1" applyAlignment="1">
      <alignment horizontal="center" vertical="center" wrapText="1"/>
    </xf>
    <xf numFmtId="0" fontId="22" fillId="22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15" borderId="11" xfId="0" applyFont="1" applyFill="1" applyBorder="1" applyAlignment="1">
      <alignment horizontal="center" vertical="center" wrapText="1"/>
    </xf>
    <xf numFmtId="0" fontId="22" fillId="11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/>
    <xf numFmtId="0" fontId="19" fillId="0" borderId="12" xfId="0" applyFont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/>
    </xf>
    <xf numFmtId="0" fontId="19" fillId="15" borderId="12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19" fillId="22" borderId="12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19" fillId="27" borderId="13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top" readingOrder="1"/>
    </xf>
    <xf numFmtId="0" fontId="19" fillId="29" borderId="13" xfId="0" applyFont="1" applyFill="1" applyBorder="1" applyAlignment="1">
      <alignment horizontal="center" vertical="center" wrapText="1"/>
    </xf>
    <xf numFmtId="0" fontId="19" fillId="30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29" borderId="13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24" fillId="27" borderId="13" xfId="0" applyFont="1" applyFill="1" applyBorder="1" applyAlignment="1">
      <alignment horizontal="center" vertical="center" wrapText="1"/>
    </xf>
    <xf numFmtId="0" fontId="24" fillId="30" borderId="13" xfId="0" applyFont="1" applyFill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/>
    <xf numFmtId="0" fontId="25" fillId="0" borderId="13" xfId="0" applyFont="1" applyBorder="1" applyAlignment="1">
      <alignment vertical="top" wrapText="1" readingOrder="1"/>
    </xf>
    <xf numFmtId="0" fontId="19" fillId="0" borderId="25" xfId="0" applyFont="1" applyBorder="1" applyAlignment="1">
      <alignment vertical="top" readingOrder="1"/>
    </xf>
    <xf numFmtId="0" fontId="22" fillId="0" borderId="13" xfId="0" applyFont="1" applyBorder="1" applyAlignment="1">
      <alignment horizontal="center" vertical="top" readingOrder="1"/>
    </xf>
    <xf numFmtId="0" fontId="26" fillId="0" borderId="21" xfId="0" applyFont="1" applyBorder="1" applyAlignment="1">
      <alignment horizontal="center" vertical="top" wrapText="1" readingOrder="1"/>
    </xf>
    <xf numFmtId="0" fontId="22" fillId="29" borderId="13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6" borderId="13" xfId="0" applyFont="1" applyFill="1" applyBorder="1" applyAlignment="1">
      <alignment horizontal="center" vertical="center" wrapText="1"/>
    </xf>
    <xf numFmtId="0" fontId="22" fillId="27" borderId="13" xfId="0" applyFont="1" applyFill="1" applyBorder="1" applyAlignment="1">
      <alignment horizontal="center" vertical="center" wrapText="1"/>
    </xf>
    <xf numFmtId="0" fontId="22" fillId="30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vertical="top" wrapText="1" readingOrder="1"/>
    </xf>
    <xf numFmtId="0" fontId="22" fillId="34" borderId="11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19" fillId="0" borderId="0" xfId="0" applyFont="1" applyFill="1"/>
    <xf numFmtId="0" fontId="19" fillId="33" borderId="0" xfId="0" applyFont="1" applyFill="1"/>
    <xf numFmtId="0" fontId="22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33" borderId="15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8" fillId="0" borderId="0" xfId="0" applyFont="1" applyAlignment="1"/>
    <xf numFmtId="0" fontId="19" fillId="29" borderId="2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31" borderId="15" xfId="0" applyFont="1" applyFill="1" applyBorder="1" applyAlignment="1">
      <alignment horizontal="left" vertical="center" wrapText="1"/>
    </xf>
    <xf numFmtId="0" fontId="19" fillId="0" borderId="12" xfId="0" applyNumberFormat="1" applyFont="1" applyBorder="1" applyAlignment="1">
      <alignment vertical="center"/>
    </xf>
    <xf numFmtId="0" fontId="19" fillId="0" borderId="13" xfId="0" applyFont="1" applyFill="1" applyBorder="1"/>
    <xf numFmtId="0" fontId="22" fillId="0" borderId="13" xfId="0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29" borderId="25" xfId="0" applyFont="1" applyFill="1" applyBorder="1" applyAlignment="1">
      <alignment horizontal="center" vertical="center" wrapText="1"/>
    </xf>
    <xf numFmtId="0" fontId="31" fillId="0" borderId="13" xfId="0" applyFont="1" applyBorder="1"/>
    <xf numFmtId="0" fontId="19" fillId="0" borderId="0" xfId="0" applyFont="1" applyBorder="1"/>
    <xf numFmtId="0" fontId="30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31" fillId="0" borderId="0" xfId="0" applyFont="1"/>
    <xf numFmtId="0" fontId="32" fillId="29" borderId="25" xfId="0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3" fillId="0" borderId="0" xfId="0" applyFont="1"/>
    <xf numFmtId="0" fontId="25" fillId="0" borderId="0" xfId="0" applyFont="1" applyAlignment="1">
      <alignment vertical="top" wrapText="1" readingOrder="1"/>
    </xf>
    <xf numFmtId="0" fontId="25" fillId="0" borderId="0" xfId="0" applyFont="1" applyBorder="1" applyAlignment="1">
      <alignment vertical="top" wrapText="1" readingOrder="1"/>
    </xf>
    <xf numFmtId="0" fontId="19" fillId="0" borderId="13" xfId="0" applyFont="1" applyBorder="1" applyAlignment="1">
      <alignment horizontal="center" vertical="center" readingOrder="1"/>
    </xf>
    <xf numFmtId="0" fontId="19" fillId="0" borderId="20" xfId="0" applyFont="1" applyBorder="1" applyAlignment="1">
      <alignment horizontal="center" vertical="center" readingOrder="1"/>
    </xf>
    <xf numFmtId="0" fontId="20" fillId="0" borderId="0" xfId="0" applyFont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1" fillId="32" borderId="13" xfId="0" applyFont="1" applyFill="1" applyBorder="1" applyAlignment="1">
      <alignment horizontal="left" vertical="center" wrapText="1"/>
    </xf>
    <xf numFmtId="0" fontId="21" fillId="32" borderId="21" xfId="0" applyFont="1" applyFill="1" applyBorder="1" applyAlignment="1">
      <alignment horizontal="left" vertical="center" wrapText="1"/>
    </xf>
    <xf numFmtId="0" fontId="21" fillId="31" borderId="0" xfId="0" applyFont="1" applyFill="1" applyBorder="1" applyAlignment="1">
      <alignment horizontal="left" vertical="center" wrapText="1"/>
    </xf>
    <xf numFmtId="0" fontId="21" fillId="31" borderId="13" xfId="0" applyFont="1" applyFill="1" applyBorder="1" applyAlignment="1">
      <alignment vertical="center" wrapText="1" readingOrder="1"/>
    </xf>
    <xf numFmtId="0" fontId="27" fillId="0" borderId="13" xfId="0" applyFont="1" applyBorder="1" applyAlignment="1">
      <alignment horizontal="left" vertical="center" wrapText="1" readingOrder="1"/>
    </xf>
    <xf numFmtId="0" fontId="29" fillId="0" borderId="13" xfId="0" applyFont="1" applyBorder="1" applyAlignment="1">
      <alignment horizontal="left" vertical="center" wrapText="1" readingOrder="1"/>
    </xf>
    <xf numFmtId="0" fontId="27" fillId="0" borderId="20" xfId="0" applyFont="1" applyBorder="1" applyAlignment="1">
      <alignment horizontal="left" vertical="center" wrapText="1" readingOrder="1"/>
    </xf>
    <xf numFmtId="0" fontId="27" fillId="0" borderId="22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center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2" fillId="0" borderId="11" xfId="0" applyNumberFormat="1" applyFont="1" applyBorder="1" applyAlignment="1">
      <alignment horizontal="center" vertical="center"/>
    </xf>
    <xf numFmtId="0" fontId="19" fillId="28" borderId="27" xfId="0" applyFont="1" applyFill="1" applyBorder="1" applyAlignment="1">
      <alignment horizontal="center"/>
    </xf>
    <xf numFmtId="0" fontId="19" fillId="28" borderId="0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8" borderId="18" xfId="0" applyFont="1" applyFill="1" applyBorder="1" applyAlignment="1">
      <alignment horizontal="center"/>
    </xf>
    <xf numFmtId="0" fontId="19" fillId="28" borderId="19" xfId="0" applyFont="1" applyFill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19" fillId="28" borderId="28" xfId="0" applyFont="1" applyFill="1" applyBorder="1" applyAlignment="1">
      <alignment horizontal="center"/>
    </xf>
    <xf numFmtId="0" fontId="19" fillId="28" borderId="29" xfId="0" applyFont="1" applyFill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21" borderId="26" xfId="0" applyFont="1" applyFill="1" applyBorder="1" applyAlignment="1">
      <alignment horizontal="center" vertical="center"/>
    </xf>
    <xf numFmtId="0" fontId="22" fillId="21" borderId="23" xfId="0" applyFont="1" applyFill="1" applyBorder="1" applyAlignment="1">
      <alignment horizontal="center" vertical="center"/>
    </xf>
    <xf numFmtId="0" fontId="22" fillId="21" borderId="24" xfId="0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1" fillId="0" borderId="32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0" xfId="0" applyFont="1" applyBorder="1" applyAlignment="1"/>
    <xf numFmtId="0" fontId="30" fillId="0" borderId="22" xfId="0" applyFont="1" applyBorder="1" applyAlignment="1"/>
    <xf numFmtId="0" fontId="30" fillId="0" borderId="21" xfId="0" applyFont="1" applyBorder="1" applyAlignment="1"/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2AD48"/>
      <color rgb="FFFFE1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74"/>
  <sheetViews>
    <sheetView tabSelected="1" zoomScale="66" zoomScaleNormal="66" zoomScaleSheetLayoutView="150" workbookViewId="0">
      <selection activeCell="E21" sqref="E21"/>
    </sheetView>
  </sheetViews>
  <sheetFormatPr defaultRowHeight="15"/>
  <cols>
    <col min="1" max="1" width="3.5703125" style="2" customWidth="1"/>
    <col min="2" max="2" width="23.85546875" style="7" customWidth="1"/>
    <col min="3" max="3" width="5.85546875" style="8" customWidth="1"/>
    <col min="4" max="4" width="6.28515625" style="6" customWidth="1"/>
    <col min="5" max="5" width="6.42578125" style="6" customWidth="1"/>
    <col min="6" max="6" width="5" style="6" customWidth="1"/>
    <col min="7" max="7" width="5.42578125" style="6" customWidth="1"/>
    <col min="8" max="8" width="4.7109375" style="6" customWidth="1"/>
    <col min="9" max="9" width="4.5703125" style="6" customWidth="1"/>
    <col min="10" max="10" width="4.7109375" style="6" customWidth="1"/>
    <col min="11" max="11" width="5" style="6" customWidth="1"/>
    <col min="12" max="13" width="4.85546875" style="6" customWidth="1"/>
    <col min="14" max="14" width="4.5703125" style="6" customWidth="1"/>
    <col min="15" max="15" width="5.85546875" style="6" customWidth="1"/>
    <col min="16" max="16" width="4.7109375" style="6" customWidth="1"/>
    <col min="17" max="17" width="4.85546875" style="6" customWidth="1"/>
    <col min="18" max="18" width="4.7109375" style="6" customWidth="1"/>
    <col min="19" max="20" width="4.85546875" style="6" customWidth="1"/>
    <col min="21" max="21" width="6.28515625" style="6" customWidth="1"/>
    <col min="22" max="22" width="5.140625" style="6" customWidth="1"/>
    <col min="23" max="23" width="4.85546875" style="6" customWidth="1"/>
    <col min="24" max="24" width="5" style="6" customWidth="1"/>
    <col min="25" max="25" width="5.7109375" style="6" customWidth="1"/>
    <col min="26" max="26" width="5.5703125" style="6" customWidth="1"/>
    <col min="27" max="27" width="4.85546875" style="6" customWidth="1"/>
    <col min="28" max="28" width="4.7109375" style="6" customWidth="1"/>
    <col min="29" max="29" width="4.85546875" style="6" customWidth="1"/>
    <col min="30" max="30" width="4.7109375" style="6" customWidth="1"/>
    <col min="31" max="31" width="5.28515625" style="6" customWidth="1"/>
    <col min="32" max="32" width="4.85546875" style="6" customWidth="1"/>
    <col min="33" max="33" width="5.7109375" style="6" customWidth="1"/>
    <col min="34" max="34" width="5.140625" style="6" customWidth="1"/>
    <col min="35" max="35" width="4.85546875" style="6" customWidth="1"/>
    <col min="36" max="36" width="7.140625" style="6" customWidth="1"/>
    <col min="37" max="37" width="8.7109375" style="6" customWidth="1"/>
    <col min="38" max="16384" width="9.140625" style="1"/>
  </cols>
  <sheetData>
    <row r="2" spans="1:37" ht="15.75">
      <c r="A2" s="114" t="s">
        <v>59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</row>
    <row r="3" spans="1:37" ht="31.5">
      <c r="B3" s="3" t="s">
        <v>26</v>
      </c>
      <c r="C3" s="4"/>
      <c r="D3" s="5"/>
      <c r="E3" s="5"/>
      <c r="F3" s="5"/>
      <c r="G3" s="5"/>
      <c r="H3" s="5"/>
      <c r="I3" s="5"/>
      <c r="J3" s="5"/>
      <c r="K3" s="5"/>
    </row>
    <row r="4" spans="1:37" ht="39.75" customHeight="1">
      <c r="B4" s="121" t="s">
        <v>88</v>
      </c>
      <c r="C4" s="122"/>
      <c r="D4" s="122"/>
      <c r="E4" s="122"/>
      <c r="F4" s="122"/>
      <c r="G4" s="122"/>
      <c r="H4" s="122"/>
      <c r="I4" s="122"/>
      <c r="J4" s="122"/>
      <c r="K4" s="122"/>
    </row>
    <row r="5" spans="1:37" ht="15.75" thickBot="1">
      <c r="B5" s="7" t="s">
        <v>29</v>
      </c>
      <c r="E5" s="80" t="s">
        <v>30</v>
      </c>
    </row>
    <row r="6" spans="1:37" ht="21.75" customHeight="1">
      <c r="A6" s="115"/>
      <c r="B6" s="115"/>
      <c r="C6" s="115"/>
      <c r="D6" s="115"/>
      <c r="E6" s="115"/>
      <c r="F6" s="116" t="s">
        <v>0</v>
      </c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</row>
    <row r="7" spans="1:37" ht="15" customHeight="1" thickBot="1">
      <c r="A7" s="123" t="s">
        <v>1</v>
      </c>
      <c r="B7" s="119" t="s">
        <v>28</v>
      </c>
      <c r="C7" s="129" t="s">
        <v>27</v>
      </c>
      <c r="D7" s="129"/>
      <c r="E7" s="129"/>
      <c r="F7" s="126" t="s">
        <v>2</v>
      </c>
      <c r="G7" s="126"/>
      <c r="H7" s="126"/>
      <c r="I7" s="126"/>
      <c r="J7" s="126"/>
      <c r="K7" s="126"/>
      <c r="L7" s="126"/>
      <c r="M7" s="126"/>
      <c r="N7" s="126"/>
      <c r="O7" s="126"/>
      <c r="P7" s="117" t="s">
        <v>3</v>
      </c>
      <c r="Q7" s="117"/>
      <c r="R7" s="117"/>
      <c r="S7" s="117"/>
      <c r="T7" s="117"/>
      <c r="U7" s="117"/>
      <c r="V7" s="117"/>
      <c r="W7" s="117"/>
      <c r="X7" s="117"/>
      <c r="Y7" s="117"/>
      <c r="Z7" s="118" t="s">
        <v>4</v>
      </c>
      <c r="AA7" s="118"/>
      <c r="AB7" s="118"/>
      <c r="AC7" s="118"/>
      <c r="AD7" s="118"/>
      <c r="AE7" s="118"/>
      <c r="AF7" s="118"/>
      <c r="AG7" s="118"/>
      <c r="AH7" s="118"/>
      <c r="AI7" s="118"/>
      <c r="AJ7" s="119" t="s">
        <v>5</v>
      </c>
      <c r="AK7" s="119" t="s">
        <v>6</v>
      </c>
    </row>
    <row r="8" spans="1:37" s="9" customFormat="1" ht="15" customHeight="1" thickBot="1">
      <c r="A8" s="123"/>
      <c r="B8" s="119"/>
      <c r="C8" s="129"/>
      <c r="D8" s="129"/>
      <c r="E8" s="129"/>
      <c r="F8" s="126" t="s">
        <v>7</v>
      </c>
      <c r="G8" s="126"/>
      <c r="H8" s="126"/>
      <c r="I8" s="126"/>
      <c r="J8" s="126"/>
      <c r="K8" s="127" t="s">
        <v>8</v>
      </c>
      <c r="L8" s="127"/>
      <c r="M8" s="127"/>
      <c r="N8" s="127"/>
      <c r="O8" s="127"/>
      <c r="P8" s="117" t="s">
        <v>9</v>
      </c>
      <c r="Q8" s="117"/>
      <c r="R8" s="117"/>
      <c r="S8" s="117"/>
      <c r="T8" s="117"/>
      <c r="U8" s="128" t="s">
        <v>10</v>
      </c>
      <c r="V8" s="128"/>
      <c r="W8" s="128"/>
      <c r="X8" s="128"/>
      <c r="Y8" s="128"/>
      <c r="Z8" s="120" t="s">
        <v>11</v>
      </c>
      <c r="AA8" s="120"/>
      <c r="AB8" s="120"/>
      <c r="AC8" s="120"/>
      <c r="AD8" s="120"/>
      <c r="AE8" s="118" t="s">
        <v>12</v>
      </c>
      <c r="AF8" s="118"/>
      <c r="AG8" s="118"/>
      <c r="AH8" s="118"/>
      <c r="AI8" s="118"/>
      <c r="AJ8" s="119"/>
      <c r="AK8" s="119"/>
    </row>
    <row r="9" spans="1:37" s="9" customFormat="1" ht="30.75" thickBot="1">
      <c r="A9" s="123"/>
      <c r="B9" s="119"/>
      <c r="C9" s="67" t="s">
        <v>13</v>
      </c>
      <c r="D9" s="67" t="s">
        <v>21</v>
      </c>
      <c r="E9" s="67" t="s">
        <v>22</v>
      </c>
      <c r="F9" s="10" t="s">
        <v>14</v>
      </c>
      <c r="G9" s="10" t="s">
        <v>15</v>
      </c>
      <c r="H9" s="10" t="s">
        <v>16</v>
      </c>
      <c r="I9" s="10" t="s">
        <v>17</v>
      </c>
      <c r="J9" s="10" t="s">
        <v>18</v>
      </c>
      <c r="K9" s="57" t="s">
        <v>14</v>
      </c>
      <c r="L9" s="57" t="s">
        <v>15</v>
      </c>
      <c r="M9" s="57" t="s">
        <v>16</v>
      </c>
      <c r="N9" s="57" t="s">
        <v>17</v>
      </c>
      <c r="O9" s="57" t="s">
        <v>18</v>
      </c>
      <c r="P9" s="11" t="s">
        <v>14</v>
      </c>
      <c r="Q9" s="11" t="s">
        <v>15</v>
      </c>
      <c r="R9" s="11" t="s">
        <v>16</v>
      </c>
      <c r="S9" s="11" t="s">
        <v>17</v>
      </c>
      <c r="T9" s="11" t="s">
        <v>18</v>
      </c>
      <c r="U9" s="12" t="s">
        <v>14</v>
      </c>
      <c r="V9" s="12" t="s">
        <v>15</v>
      </c>
      <c r="W9" s="12" t="s">
        <v>16</v>
      </c>
      <c r="X9" s="12" t="s">
        <v>17</v>
      </c>
      <c r="Y9" s="12" t="s">
        <v>18</v>
      </c>
      <c r="Z9" s="13" t="s">
        <v>14</v>
      </c>
      <c r="AA9" s="13" t="s">
        <v>15</v>
      </c>
      <c r="AB9" s="13" t="s">
        <v>16</v>
      </c>
      <c r="AC9" s="13" t="s">
        <v>17</v>
      </c>
      <c r="AD9" s="13" t="s">
        <v>18</v>
      </c>
      <c r="AE9" s="14" t="s">
        <v>14</v>
      </c>
      <c r="AF9" s="14" t="s">
        <v>15</v>
      </c>
      <c r="AG9" s="14" t="s">
        <v>16</v>
      </c>
      <c r="AH9" s="14" t="s">
        <v>17</v>
      </c>
      <c r="AI9" s="14" t="s">
        <v>18</v>
      </c>
      <c r="AJ9" s="119"/>
      <c r="AK9" s="119"/>
    </row>
    <row r="10" spans="1:37" s="9" customFormat="1">
      <c r="A10" s="130" t="s">
        <v>82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</row>
    <row r="11" spans="1:37" s="9" customFormat="1" ht="25.5" customHeight="1">
      <c r="A11" s="101">
        <v>1</v>
      </c>
      <c r="B11" s="110" t="s">
        <v>19</v>
      </c>
      <c r="C11" s="33"/>
      <c r="D11" s="33">
        <v>3</v>
      </c>
      <c r="E11" s="34"/>
      <c r="F11" s="36"/>
      <c r="G11" s="36"/>
      <c r="H11" s="36"/>
      <c r="I11" s="36"/>
      <c r="J11" s="36"/>
      <c r="K11" s="60"/>
      <c r="L11" s="60"/>
      <c r="M11" s="60"/>
      <c r="N11" s="60"/>
      <c r="O11" s="60"/>
      <c r="P11" s="29"/>
      <c r="Q11" s="29"/>
      <c r="R11" s="29">
        <v>30</v>
      </c>
      <c r="S11" s="29"/>
      <c r="T11" s="29">
        <v>1</v>
      </c>
      <c r="U11" s="30"/>
      <c r="V11" s="30"/>
      <c r="W11" s="30"/>
      <c r="X11" s="30"/>
      <c r="Y11" s="30"/>
      <c r="Z11" s="31"/>
      <c r="AA11" s="31"/>
      <c r="AB11" s="31"/>
      <c r="AC11" s="31"/>
      <c r="AD11" s="31"/>
      <c r="AE11" s="37"/>
      <c r="AF11" s="37"/>
      <c r="AG11" s="37"/>
      <c r="AH11" s="37"/>
      <c r="AI11" s="37"/>
      <c r="AJ11" s="34">
        <f>F11+G11+H11+I11+K11+L11+N11+M11+P11+Q11+R11+S11+U11+V11+W11+X11+Z11+AA11+AB11+AC11+AE11+AF11+AG11+AH11</f>
        <v>30</v>
      </c>
      <c r="AK11" s="34">
        <f>J11+O11+T11+Y11+AD11+AI11</f>
        <v>1</v>
      </c>
    </row>
    <row r="12" spans="1:37" s="9" customFormat="1" ht="25.5" customHeight="1">
      <c r="A12" s="101">
        <v>2</v>
      </c>
      <c r="B12" s="110" t="s">
        <v>35</v>
      </c>
      <c r="C12" s="33"/>
      <c r="D12" s="38" t="s">
        <v>36</v>
      </c>
      <c r="E12" s="39"/>
      <c r="F12" s="40"/>
      <c r="G12" s="40"/>
      <c r="H12" s="40">
        <v>30</v>
      </c>
      <c r="I12" s="40"/>
      <c r="J12" s="40">
        <v>2</v>
      </c>
      <c r="K12" s="61"/>
      <c r="L12" s="61"/>
      <c r="M12" s="61">
        <v>30</v>
      </c>
      <c r="N12" s="61"/>
      <c r="O12" s="61">
        <v>2</v>
      </c>
      <c r="P12" s="41"/>
      <c r="Q12" s="41"/>
      <c r="R12" s="41">
        <v>30</v>
      </c>
      <c r="S12" s="41"/>
      <c r="T12" s="41">
        <v>2</v>
      </c>
      <c r="U12" s="42"/>
      <c r="V12" s="42"/>
      <c r="W12" s="42">
        <v>30</v>
      </c>
      <c r="X12" s="42"/>
      <c r="Y12" s="42">
        <v>2</v>
      </c>
      <c r="Z12" s="43"/>
      <c r="AA12" s="43"/>
      <c r="AB12" s="43"/>
      <c r="AC12" s="43"/>
      <c r="AD12" s="43"/>
      <c r="AE12" s="44"/>
      <c r="AF12" s="44"/>
      <c r="AG12" s="44"/>
      <c r="AH12" s="44"/>
      <c r="AI12" s="44"/>
      <c r="AJ12" s="34">
        <f t="shared" ref="AJ12" si="0">F12+G12+H12+I12+K12+L12+N12+M12+P12+Q12+R12+S12+U12+V12+W12+X12+Z12+AA12+AB12+AC12+AE12+AF12+AG12+AH12</f>
        <v>120</v>
      </c>
      <c r="AK12" s="34">
        <f t="shared" ref="AK12:AK14" si="1">J12+O12+T12+Y12+AD12+AI12</f>
        <v>8</v>
      </c>
    </row>
    <row r="13" spans="1:37" s="9" customFormat="1" ht="25.5">
      <c r="A13" s="101">
        <v>3</v>
      </c>
      <c r="B13" s="111" t="s">
        <v>43</v>
      </c>
      <c r="C13" s="33">
        <v>1</v>
      </c>
      <c r="D13" s="34">
        <v>1</v>
      </c>
      <c r="E13" s="34"/>
      <c r="F13" s="36">
        <v>30</v>
      </c>
      <c r="G13" s="36"/>
      <c r="H13" s="36"/>
      <c r="I13" s="36"/>
      <c r="J13" s="36">
        <v>4</v>
      </c>
      <c r="K13" s="60"/>
      <c r="L13" s="60"/>
      <c r="M13" s="60"/>
      <c r="N13" s="60"/>
      <c r="O13" s="60"/>
      <c r="P13" s="29"/>
      <c r="Q13" s="29"/>
      <c r="R13" s="29"/>
      <c r="S13" s="29"/>
      <c r="T13" s="29"/>
      <c r="U13" s="30"/>
      <c r="V13" s="30"/>
      <c r="W13" s="30"/>
      <c r="X13" s="30"/>
      <c r="Y13" s="30"/>
      <c r="Z13" s="31"/>
      <c r="AA13" s="31"/>
      <c r="AB13" s="31"/>
      <c r="AC13" s="31"/>
      <c r="AD13" s="31"/>
      <c r="AE13" s="37"/>
      <c r="AF13" s="37"/>
      <c r="AG13" s="37"/>
      <c r="AH13" s="37"/>
      <c r="AI13" s="37"/>
      <c r="AJ13" s="34">
        <f>F13+G13+H13+I13+K13+L13+N13+M13+P13+Q13+R13+S13+U13+V13+W13+X13+Z13+AA13+AB13+AC13+AE13+AF13+AG13+AH13</f>
        <v>30</v>
      </c>
      <c r="AK13" s="34">
        <f>J13+O13+T13+Y13+AD13+AI13</f>
        <v>4</v>
      </c>
    </row>
    <row r="14" spans="1:37" s="9" customFormat="1" ht="25.5" customHeight="1">
      <c r="A14" s="101">
        <v>4</v>
      </c>
      <c r="B14" s="112" t="s">
        <v>85</v>
      </c>
      <c r="C14" s="33"/>
      <c r="D14" s="33"/>
      <c r="E14" s="34">
        <v>6</v>
      </c>
      <c r="F14" s="81"/>
      <c r="G14" s="36"/>
      <c r="H14" s="36"/>
      <c r="I14" s="36"/>
      <c r="J14" s="36"/>
      <c r="K14" s="60"/>
      <c r="L14" s="60"/>
      <c r="M14" s="60"/>
      <c r="N14" s="60"/>
      <c r="O14" s="60"/>
      <c r="P14" s="29"/>
      <c r="Q14" s="29"/>
      <c r="R14" s="29"/>
      <c r="S14" s="29"/>
      <c r="T14" s="29"/>
      <c r="U14" s="30"/>
      <c r="V14" s="30"/>
      <c r="W14" s="30"/>
      <c r="X14" s="30"/>
      <c r="Y14" s="30"/>
      <c r="Z14" s="31"/>
      <c r="AA14" s="31"/>
      <c r="AB14" s="31"/>
      <c r="AC14" s="31"/>
      <c r="AD14" s="31"/>
      <c r="AE14" s="37">
        <v>30</v>
      </c>
      <c r="AF14" s="37"/>
      <c r="AG14" s="37"/>
      <c r="AH14" s="37"/>
      <c r="AI14" s="37">
        <v>2</v>
      </c>
      <c r="AJ14" s="34">
        <f>F14+G14+H14+I14+K14+L14+N14+M14+P14+Q14+R14+S14+U14+V14+W14+X14+Z14+AA14+AB14+AC14+AE14+AF14+AG14+AH14</f>
        <v>30</v>
      </c>
      <c r="AK14" s="34">
        <f t="shared" si="1"/>
        <v>2</v>
      </c>
    </row>
    <row r="15" spans="1:37" s="9" customFormat="1" ht="23.25" customHeight="1">
      <c r="A15" s="102">
        <v>5</v>
      </c>
      <c r="B15" s="113" t="s">
        <v>31</v>
      </c>
      <c r="C15" s="33"/>
      <c r="D15" s="33"/>
      <c r="E15" s="34">
        <v>5.6</v>
      </c>
      <c r="F15" s="81"/>
      <c r="G15" s="36"/>
      <c r="H15" s="36"/>
      <c r="I15" s="36"/>
      <c r="J15" s="36"/>
      <c r="K15" s="60"/>
      <c r="L15" s="60"/>
      <c r="M15" s="60"/>
      <c r="N15" s="60"/>
      <c r="O15" s="60"/>
      <c r="P15" s="29"/>
      <c r="Q15" s="29"/>
      <c r="R15" s="29"/>
      <c r="S15" s="29"/>
      <c r="T15" s="29"/>
      <c r="U15" s="30"/>
      <c r="V15" s="30"/>
      <c r="W15" s="30"/>
      <c r="X15" s="30"/>
      <c r="Y15" s="30"/>
      <c r="Z15" s="31"/>
      <c r="AA15" s="31"/>
      <c r="AB15" s="31"/>
      <c r="AC15" s="31">
        <v>30</v>
      </c>
      <c r="AD15" s="31">
        <v>3</v>
      </c>
      <c r="AE15" s="37"/>
      <c r="AF15" s="37"/>
      <c r="AG15" s="37"/>
      <c r="AH15" s="37">
        <v>30</v>
      </c>
      <c r="AI15" s="37">
        <v>22</v>
      </c>
      <c r="AJ15" s="34">
        <v>60</v>
      </c>
      <c r="AK15" s="34">
        <f>SUM(AD15,AI15)</f>
        <v>25</v>
      </c>
    </row>
    <row r="16" spans="1:37" ht="25.5" customHeight="1">
      <c r="A16" s="132" t="s">
        <v>20</v>
      </c>
      <c r="B16" s="133"/>
      <c r="C16" s="33"/>
      <c r="D16" s="33"/>
      <c r="E16" s="33"/>
      <c r="F16" s="82">
        <f t="shared" ref="F16:AG16" si="2">SUM(F11:F14)</f>
        <v>30</v>
      </c>
      <c r="G16" s="82">
        <f t="shared" si="2"/>
        <v>0</v>
      </c>
      <c r="H16" s="82">
        <f t="shared" si="2"/>
        <v>30</v>
      </c>
      <c r="I16" s="82">
        <f t="shared" si="2"/>
        <v>0</v>
      </c>
      <c r="J16" s="82">
        <f t="shared" si="2"/>
        <v>6</v>
      </c>
      <c r="K16" s="82">
        <f t="shared" si="2"/>
        <v>0</v>
      </c>
      <c r="L16" s="82">
        <f t="shared" si="2"/>
        <v>0</v>
      </c>
      <c r="M16" s="82">
        <f t="shared" si="2"/>
        <v>30</v>
      </c>
      <c r="N16" s="82">
        <f t="shared" si="2"/>
        <v>0</v>
      </c>
      <c r="O16" s="82">
        <f t="shared" si="2"/>
        <v>2</v>
      </c>
      <c r="P16" s="82">
        <f t="shared" si="2"/>
        <v>0</v>
      </c>
      <c r="Q16" s="82">
        <f t="shared" si="2"/>
        <v>0</v>
      </c>
      <c r="R16" s="82">
        <f t="shared" si="2"/>
        <v>60</v>
      </c>
      <c r="S16" s="82">
        <f t="shared" si="2"/>
        <v>0</v>
      </c>
      <c r="T16" s="82">
        <f t="shared" si="2"/>
        <v>3</v>
      </c>
      <c r="U16" s="82">
        <f t="shared" si="2"/>
        <v>0</v>
      </c>
      <c r="V16" s="82">
        <f t="shared" si="2"/>
        <v>0</v>
      </c>
      <c r="W16" s="82">
        <f t="shared" si="2"/>
        <v>30</v>
      </c>
      <c r="X16" s="82">
        <f t="shared" si="2"/>
        <v>0</v>
      </c>
      <c r="Y16" s="82">
        <f t="shared" si="2"/>
        <v>2</v>
      </c>
      <c r="Z16" s="82">
        <f t="shared" si="2"/>
        <v>0</v>
      </c>
      <c r="AA16" s="82">
        <f t="shared" si="2"/>
        <v>0</v>
      </c>
      <c r="AB16" s="82">
        <f t="shared" si="2"/>
        <v>0</v>
      </c>
      <c r="AC16" s="82">
        <f>SUM(AC11:AC15)</f>
        <v>30</v>
      </c>
      <c r="AD16" s="82">
        <f>SUM(AD11:AD15)</f>
        <v>3</v>
      </c>
      <c r="AE16" s="82">
        <f t="shared" si="2"/>
        <v>30</v>
      </c>
      <c r="AF16" s="82">
        <f t="shared" si="2"/>
        <v>0</v>
      </c>
      <c r="AG16" s="82">
        <f t="shared" si="2"/>
        <v>0</v>
      </c>
      <c r="AH16" s="82">
        <f>SUM(AH11:AH15)</f>
        <v>30</v>
      </c>
      <c r="AI16" s="82">
        <f>SUM(AI11:AI15)</f>
        <v>24</v>
      </c>
      <c r="AJ16" s="82">
        <f>SUM(AJ11:AJ15)</f>
        <v>270</v>
      </c>
      <c r="AK16" s="82">
        <f>SUM(AK11:AK15)</f>
        <v>40</v>
      </c>
    </row>
    <row r="17" spans="1:37" ht="17.25" customHeight="1">
      <c r="A17" s="134" t="s">
        <v>40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</row>
    <row r="18" spans="1:37" ht="33.75" customHeight="1">
      <c r="A18" s="24">
        <v>6</v>
      </c>
      <c r="B18" s="83" t="s">
        <v>33</v>
      </c>
      <c r="C18" s="22" t="s">
        <v>57</v>
      </c>
      <c r="D18" s="22" t="s">
        <v>60</v>
      </c>
      <c r="E18" s="22"/>
      <c r="F18" s="23"/>
      <c r="G18" s="23"/>
      <c r="H18" s="23">
        <v>120</v>
      </c>
      <c r="I18" s="23"/>
      <c r="J18" s="23">
        <v>7</v>
      </c>
      <c r="K18" s="59"/>
      <c r="L18" s="59"/>
      <c r="M18" s="59">
        <v>120</v>
      </c>
      <c r="N18" s="59"/>
      <c r="O18" s="59">
        <v>6</v>
      </c>
      <c r="P18" s="27"/>
      <c r="Q18" s="27"/>
      <c r="R18" s="27">
        <v>150</v>
      </c>
      <c r="S18" s="27"/>
      <c r="T18" s="27">
        <v>7</v>
      </c>
      <c r="U18" s="28"/>
      <c r="V18" s="28"/>
      <c r="W18" s="28">
        <v>150</v>
      </c>
      <c r="X18" s="28"/>
      <c r="Y18" s="28">
        <v>9</v>
      </c>
      <c r="Z18" s="25"/>
      <c r="AA18" s="25"/>
      <c r="AB18" s="25">
        <v>120</v>
      </c>
      <c r="AC18" s="25"/>
      <c r="AD18" s="25">
        <v>7</v>
      </c>
      <c r="AE18" s="26"/>
      <c r="AF18" s="26"/>
      <c r="AG18" s="26"/>
      <c r="AH18" s="26"/>
      <c r="AI18" s="26"/>
      <c r="AJ18" s="22">
        <f>H18+M18+R18+W18+AB18+AG18</f>
        <v>660</v>
      </c>
      <c r="AK18" s="22">
        <f>J18+O18+T18+Y18+AD18+AI18</f>
        <v>36</v>
      </c>
    </row>
    <row r="19" spans="1:37" ht="37.5" customHeight="1">
      <c r="A19" s="24">
        <v>7</v>
      </c>
      <c r="B19" s="83" t="s">
        <v>75</v>
      </c>
      <c r="C19" s="22">
        <v>2</v>
      </c>
      <c r="D19" s="22">
        <v>2</v>
      </c>
      <c r="E19" s="22"/>
      <c r="F19" s="23"/>
      <c r="G19" s="23"/>
      <c r="H19" s="23"/>
      <c r="I19" s="23"/>
      <c r="J19" s="23"/>
      <c r="K19" s="59">
        <v>30</v>
      </c>
      <c r="L19" s="59"/>
      <c r="M19" s="59">
        <v>30</v>
      </c>
      <c r="N19" s="59"/>
      <c r="O19" s="59">
        <v>7</v>
      </c>
      <c r="P19" s="27"/>
      <c r="Q19" s="27"/>
      <c r="R19" s="27"/>
      <c r="S19" s="27"/>
      <c r="T19" s="27"/>
      <c r="U19" s="28"/>
      <c r="V19" s="28"/>
      <c r="W19" s="28"/>
      <c r="X19" s="28"/>
      <c r="Y19" s="28"/>
      <c r="Z19" s="25"/>
      <c r="AA19" s="25"/>
      <c r="AB19" s="25"/>
      <c r="AC19" s="25"/>
      <c r="AD19" s="25"/>
      <c r="AE19" s="26"/>
      <c r="AF19" s="26"/>
      <c r="AG19" s="26"/>
      <c r="AH19" s="26"/>
      <c r="AI19" s="26"/>
      <c r="AJ19" s="22">
        <f>H19+M19+R19+W19+AB19+AG19+K19</f>
        <v>60</v>
      </c>
      <c r="AK19" s="22">
        <f t="shared" ref="AK19:AK28" si="3">J19+O19+T19+Y19+AD19+AI19</f>
        <v>7</v>
      </c>
    </row>
    <row r="20" spans="1:37" ht="29.25" customHeight="1">
      <c r="A20" s="24">
        <v>8</v>
      </c>
      <c r="B20" s="83" t="s">
        <v>32</v>
      </c>
      <c r="C20" s="22"/>
      <c r="D20" s="22">
        <v>5</v>
      </c>
      <c r="E20" s="22"/>
      <c r="F20" s="23"/>
      <c r="G20" s="23"/>
      <c r="H20" s="23"/>
      <c r="I20" s="23"/>
      <c r="J20" s="23"/>
      <c r="K20" s="59"/>
      <c r="L20" s="59"/>
      <c r="M20" s="59"/>
      <c r="N20" s="59"/>
      <c r="O20" s="59"/>
      <c r="P20" s="27"/>
      <c r="Q20" s="27"/>
      <c r="R20" s="27"/>
      <c r="S20" s="27"/>
      <c r="T20" s="27"/>
      <c r="U20" s="28"/>
      <c r="V20" s="28"/>
      <c r="W20" s="28"/>
      <c r="X20" s="28"/>
      <c r="Y20" s="28"/>
      <c r="Z20" s="25"/>
      <c r="AA20" s="25"/>
      <c r="AB20" s="25">
        <v>30</v>
      </c>
      <c r="AC20" s="25"/>
      <c r="AD20" s="25">
        <v>3</v>
      </c>
      <c r="AE20" s="26"/>
      <c r="AF20" s="26"/>
      <c r="AG20" s="26"/>
      <c r="AH20" s="26"/>
      <c r="AI20" s="26"/>
      <c r="AJ20" s="22">
        <f>H20+M20+R20+W20+AB20+AG20+Z20</f>
        <v>30</v>
      </c>
      <c r="AK20" s="22">
        <f t="shared" si="3"/>
        <v>3</v>
      </c>
    </row>
    <row r="21" spans="1:37" ht="29.25" customHeight="1">
      <c r="A21" s="45">
        <v>9</v>
      </c>
      <c r="B21" s="106" t="s">
        <v>38</v>
      </c>
      <c r="C21" s="68">
        <v>1</v>
      </c>
      <c r="D21" s="68">
        <v>1</v>
      </c>
      <c r="E21" s="68"/>
      <c r="F21" s="15">
        <v>30</v>
      </c>
      <c r="G21" s="15"/>
      <c r="H21" s="15">
        <v>30</v>
      </c>
      <c r="I21" s="15"/>
      <c r="J21" s="15">
        <v>7</v>
      </c>
      <c r="K21" s="58"/>
      <c r="L21" s="58"/>
      <c r="M21" s="58"/>
      <c r="N21" s="58"/>
      <c r="O21" s="58"/>
      <c r="P21" s="16"/>
      <c r="Q21" s="16"/>
      <c r="R21" s="16"/>
      <c r="S21" s="16"/>
      <c r="T21" s="16"/>
      <c r="U21" s="17"/>
      <c r="V21" s="17"/>
      <c r="W21" s="17"/>
      <c r="X21" s="17"/>
      <c r="Y21" s="17"/>
      <c r="Z21" s="18"/>
      <c r="AA21" s="18"/>
      <c r="AB21" s="18"/>
      <c r="AC21" s="18"/>
      <c r="AD21" s="18"/>
      <c r="AE21" s="19"/>
      <c r="AF21" s="19"/>
      <c r="AG21" s="19"/>
      <c r="AH21" s="19"/>
      <c r="AI21" s="19"/>
      <c r="AJ21" s="22">
        <f>H21+M21+R21+W21+AB21+AG21+F21</f>
        <v>60</v>
      </c>
      <c r="AK21" s="22">
        <f t="shared" si="3"/>
        <v>7</v>
      </c>
    </row>
    <row r="22" spans="1:37" ht="39.75" customHeight="1">
      <c r="A22" s="45">
        <v>10</v>
      </c>
      <c r="B22" s="107" t="s">
        <v>47</v>
      </c>
      <c r="C22" s="68">
        <v>4</v>
      </c>
      <c r="D22" s="68">
        <v>3.4</v>
      </c>
      <c r="E22" s="68"/>
      <c r="F22" s="15"/>
      <c r="G22" s="15"/>
      <c r="H22" s="15"/>
      <c r="I22" s="15"/>
      <c r="J22" s="15"/>
      <c r="K22" s="58"/>
      <c r="L22" s="58"/>
      <c r="M22" s="58"/>
      <c r="N22" s="58"/>
      <c r="O22" s="58"/>
      <c r="P22" s="16"/>
      <c r="Q22" s="16">
        <v>30</v>
      </c>
      <c r="R22" s="16"/>
      <c r="S22" s="16"/>
      <c r="T22" s="16">
        <v>3</v>
      </c>
      <c r="U22" s="17"/>
      <c r="V22" s="17">
        <v>30</v>
      </c>
      <c r="W22" s="17"/>
      <c r="X22" s="17"/>
      <c r="Y22" s="17">
        <v>4</v>
      </c>
      <c r="Z22" s="18"/>
      <c r="AA22" s="18"/>
      <c r="AB22" s="18"/>
      <c r="AC22" s="18"/>
      <c r="AD22" s="18"/>
      <c r="AE22" s="19"/>
      <c r="AF22" s="19"/>
      <c r="AG22" s="19"/>
      <c r="AH22" s="19"/>
      <c r="AI22" s="19"/>
      <c r="AJ22" s="22">
        <f>SUM(F22:H22,K22:M22,P22:R22,U22:W22,Z22:AB22,AE22:AG22)</f>
        <v>60</v>
      </c>
      <c r="AK22" s="22">
        <f t="shared" si="3"/>
        <v>7</v>
      </c>
    </row>
    <row r="23" spans="1:37" ht="31.5" customHeight="1">
      <c r="A23" s="45">
        <v>11</v>
      </c>
      <c r="B23" s="107" t="s">
        <v>46</v>
      </c>
      <c r="C23" s="32"/>
      <c r="D23" s="68">
        <v>5</v>
      </c>
      <c r="E23" s="68"/>
      <c r="F23" s="15"/>
      <c r="G23" s="15"/>
      <c r="H23" s="15"/>
      <c r="I23" s="15"/>
      <c r="J23" s="15"/>
      <c r="K23" s="58"/>
      <c r="L23" s="58"/>
      <c r="M23" s="58"/>
      <c r="N23" s="58"/>
      <c r="O23" s="58"/>
      <c r="P23" s="16"/>
      <c r="Q23" s="16"/>
      <c r="R23" s="16"/>
      <c r="S23" s="16"/>
      <c r="T23" s="16"/>
      <c r="U23" s="17"/>
      <c r="V23" s="17"/>
      <c r="W23" s="17"/>
      <c r="X23" s="17"/>
      <c r="Y23" s="17"/>
      <c r="Z23" s="18">
        <v>30</v>
      </c>
      <c r="AA23" s="18"/>
      <c r="AB23" s="18"/>
      <c r="AC23" s="18"/>
      <c r="AD23" s="18">
        <v>3</v>
      </c>
      <c r="AE23" s="19"/>
      <c r="AF23" s="19"/>
      <c r="AG23" s="19"/>
      <c r="AH23" s="19"/>
      <c r="AI23" s="19"/>
      <c r="AJ23" s="22">
        <v>30</v>
      </c>
      <c r="AK23" s="22">
        <f t="shared" si="3"/>
        <v>3</v>
      </c>
    </row>
    <row r="24" spans="1:37" ht="27.75" customHeight="1">
      <c r="A24" s="45">
        <v>12</v>
      </c>
      <c r="B24" s="106" t="s">
        <v>48</v>
      </c>
      <c r="C24" s="32"/>
      <c r="D24" s="68">
        <v>4</v>
      </c>
      <c r="E24" s="68"/>
      <c r="F24" s="15"/>
      <c r="G24" s="15"/>
      <c r="H24" s="15"/>
      <c r="I24" s="15"/>
      <c r="J24" s="15"/>
      <c r="K24" s="58"/>
      <c r="L24" s="58"/>
      <c r="M24" s="58"/>
      <c r="N24" s="58"/>
      <c r="O24" s="58"/>
      <c r="P24" s="16"/>
      <c r="Q24" s="16"/>
      <c r="R24" s="16"/>
      <c r="S24" s="16"/>
      <c r="T24" s="16"/>
      <c r="U24" s="17">
        <v>30</v>
      </c>
      <c r="V24" s="17"/>
      <c r="W24" s="17"/>
      <c r="X24" s="17"/>
      <c r="Y24" s="17">
        <v>3</v>
      </c>
      <c r="Z24" s="18"/>
      <c r="AA24" s="18"/>
      <c r="AB24" s="18"/>
      <c r="AC24" s="18"/>
      <c r="AD24" s="18"/>
      <c r="AE24" s="19"/>
      <c r="AF24" s="19"/>
      <c r="AG24" s="19"/>
      <c r="AH24" s="19"/>
      <c r="AI24" s="19"/>
      <c r="AJ24" s="22">
        <f>H24+M24+R24+W24+AB24+AG24+U24</f>
        <v>30</v>
      </c>
      <c r="AK24" s="22">
        <f t="shared" si="3"/>
        <v>3</v>
      </c>
    </row>
    <row r="25" spans="1:37" ht="28.5" customHeight="1">
      <c r="A25" s="45">
        <v>13</v>
      </c>
      <c r="B25" s="108" t="s">
        <v>39</v>
      </c>
      <c r="C25" s="68"/>
      <c r="D25" s="68">
        <v>1</v>
      </c>
      <c r="E25" s="68"/>
      <c r="F25" s="15">
        <v>30</v>
      </c>
      <c r="G25" s="15"/>
      <c r="H25" s="15"/>
      <c r="I25" s="15"/>
      <c r="J25" s="15">
        <v>3</v>
      </c>
      <c r="K25" s="58"/>
      <c r="L25" s="58"/>
      <c r="M25" s="58"/>
      <c r="N25" s="58"/>
      <c r="O25" s="58"/>
      <c r="P25" s="16"/>
      <c r="Q25" s="16"/>
      <c r="R25" s="16"/>
      <c r="S25" s="16"/>
      <c r="T25" s="16"/>
      <c r="U25" s="17"/>
      <c r="V25" s="17"/>
      <c r="W25" s="17"/>
      <c r="X25" s="17"/>
      <c r="Y25" s="17"/>
      <c r="Z25" s="18"/>
      <c r="AA25" s="18"/>
      <c r="AB25" s="18"/>
      <c r="AC25" s="18"/>
      <c r="AD25" s="18"/>
      <c r="AE25" s="19"/>
      <c r="AF25" s="19"/>
      <c r="AG25" s="19"/>
      <c r="AH25" s="19"/>
      <c r="AI25" s="19"/>
      <c r="AJ25" s="22">
        <v>30</v>
      </c>
      <c r="AK25" s="22">
        <f t="shared" si="3"/>
        <v>3</v>
      </c>
    </row>
    <row r="26" spans="1:37" ht="28.5" customHeight="1">
      <c r="A26" s="45">
        <v>14</v>
      </c>
      <c r="B26" s="109" t="s">
        <v>41</v>
      </c>
      <c r="C26" s="33"/>
      <c r="D26" s="33">
        <v>3</v>
      </c>
      <c r="E26" s="34"/>
      <c r="F26" s="36"/>
      <c r="G26" s="36"/>
      <c r="H26" s="36"/>
      <c r="I26" s="36"/>
      <c r="J26" s="36"/>
      <c r="K26" s="60"/>
      <c r="L26" s="60"/>
      <c r="M26" s="60">
        <v>30</v>
      </c>
      <c r="N26" s="60"/>
      <c r="O26" s="60">
        <v>3</v>
      </c>
      <c r="P26" s="29"/>
      <c r="Q26" s="29"/>
      <c r="R26" s="29"/>
      <c r="S26" s="29"/>
      <c r="T26" s="29"/>
      <c r="U26" s="30"/>
      <c r="V26" s="30"/>
      <c r="W26" s="30"/>
      <c r="X26" s="30"/>
      <c r="Y26" s="30"/>
      <c r="Z26" s="31"/>
      <c r="AA26" s="31"/>
      <c r="AB26" s="31"/>
      <c r="AC26" s="31"/>
      <c r="AD26" s="31"/>
      <c r="AE26" s="37"/>
      <c r="AF26" s="37"/>
      <c r="AG26" s="37"/>
      <c r="AH26" s="37"/>
      <c r="AI26" s="37"/>
      <c r="AJ26" s="34">
        <f>F26+G26+H26+I26+K26+L26+N26+M26+P26+Q26+R26+S26+U26+V26+W26+X26+Z26+AA26+AB26+AC26+AE26+AF26+AG26+AH26</f>
        <v>30</v>
      </c>
      <c r="AK26" s="22">
        <f t="shared" si="3"/>
        <v>3</v>
      </c>
    </row>
    <row r="27" spans="1:37" ht="30" customHeight="1">
      <c r="A27" s="45">
        <v>15</v>
      </c>
      <c r="B27" s="109" t="s">
        <v>42</v>
      </c>
      <c r="C27" s="33">
        <v>2</v>
      </c>
      <c r="D27" s="33">
        <v>2</v>
      </c>
      <c r="E27" s="34"/>
      <c r="F27" s="36"/>
      <c r="G27" s="36"/>
      <c r="H27" s="36"/>
      <c r="I27" s="36"/>
      <c r="J27" s="36"/>
      <c r="K27" s="60">
        <v>30</v>
      </c>
      <c r="L27" s="60"/>
      <c r="M27" s="60">
        <v>30</v>
      </c>
      <c r="N27" s="60"/>
      <c r="O27" s="60">
        <v>7</v>
      </c>
      <c r="P27" s="29"/>
      <c r="Q27" s="29"/>
      <c r="R27" s="29"/>
      <c r="S27" s="29"/>
      <c r="T27" s="29"/>
      <c r="U27" s="30"/>
      <c r="V27" s="30"/>
      <c r="W27" s="30"/>
      <c r="X27" s="30"/>
      <c r="Y27" s="30"/>
      <c r="Z27" s="31"/>
      <c r="AA27" s="31"/>
      <c r="AB27" s="31"/>
      <c r="AC27" s="31"/>
      <c r="AD27" s="31"/>
      <c r="AE27" s="37"/>
      <c r="AF27" s="37"/>
      <c r="AG27" s="37"/>
      <c r="AH27" s="37"/>
      <c r="AI27" s="37"/>
      <c r="AJ27" s="34">
        <f>F27+G27+H27+I27+K27+L27+N27+M27+P27+Q27+R27+S27+U27+V27+W27+X27+Z27+AA27+AB27+AC27+AE27+AF27+AG27+AH27</f>
        <v>60</v>
      </c>
      <c r="AK27" s="22">
        <f t="shared" si="3"/>
        <v>7</v>
      </c>
    </row>
    <row r="28" spans="1:37" ht="32.25" customHeight="1">
      <c r="A28" s="45">
        <v>16</v>
      </c>
      <c r="B28" s="84" t="s">
        <v>54</v>
      </c>
      <c r="C28" s="20">
        <v>3</v>
      </c>
      <c r="D28" s="68">
        <v>3</v>
      </c>
      <c r="E28" s="68"/>
      <c r="F28" s="15"/>
      <c r="G28" s="15"/>
      <c r="H28" s="15"/>
      <c r="I28" s="15"/>
      <c r="J28" s="15"/>
      <c r="K28" s="58"/>
      <c r="L28" s="58"/>
      <c r="M28" s="58"/>
      <c r="N28" s="58"/>
      <c r="O28" s="58"/>
      <c r="P28" s="16">
        <v>30</v>
      </c>
      <c r="Q28" s="16">
        <v>30</v>
      </c>
      <c r="R28" s="16"/>
      <c r="S28" s="16"/>
      <c r="T28" s="16">
        <v>7</v>
      </c>
      <c r="U28" s="17"/>
      <c r="V28" s="17"/>
      <c r="W28" s="17"/>
      <c r="X28" s="17"/>
      <c r="Y28" s="17"/>
      <c r="Z28" s="18"/>
      <c r="AA28" s="18"/>
      <c r="AB28" s="18"/>
      <c r="AC28" s="18"/>
      <c r="AD28" s="18"/>
      <c r="AE28" s="19"/>
      <c r="AF28" s="19"/>
      <c r="AG28" s="19"/>
      <c r="AH28" s="19"/>
      <c r="AI28" s="19"/>
      <c r="AJ28" s="22">
        <f>SUM(P28:R28,U28:W28,Z28:AB28,AE28:AH28)</f>
        <v>60</v>
      </c>
      <c r="AK28" s="22">
        <f t="shared" si="3"/>
        <v>7</v>
      </c>
    </row>
    <row r="29" spans="1:37" ht="24.75" customHeight="1">
      <c r="A29" s="124" t="s">
        <v>37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</row>
    <row r="30" spans="1:37" ht="33.75" customHeight="1">
      <c r="A30" s="85">
        <v>17</v>
      </c>
      <c r="B30" s="69" t="s">
        <v>55</v>
      </c>
      <c r="C30" s="70"/>
      <c r="D30" s="70">
        <v>4</v>
      </c>
      <c r="E30" s="70"/>
      <c r="F30" s="71"/>
      <c r="G30" s="71"/>
      <c r="H30" s="71"/>
      <c r="I30" s="71"/>
      <c r="J30" s="71"/>
      <c r="K30" s="72"/>
      <c r="L30" s="72"/>
      <c r="M30" s="72"/>
      <c r="N30" s="72"/>
      <c r="O30" s="72"/>
      <c r="P30" s="73"/>
      <c r="Q30" s="73"/>
      <c r="R30" s="73"/>
      <c r="S30" s="73"/>
      <c r="T30" s="73"/>
      <c r="U30" s="74">
        <v>30</v>
      </c>
      <c r="V30" s="74"/>
      <c r="W30" s="74"/>
      <c r="X30" s="74"/>
      <c r="Y30" s="74">
        <v>3</v>
      </c>
      <c r="Z30" s="75"/>
      <c r="AA30" s="75"/>
      <c r="AB30" s="75"/>
      <c r="AC30" s="75"/>
      <c r="AD30" s="75"/>
      <c r="AE30" s="76"/>
      <c r="AF30" s="76"/>
      <c r="AG30" s="76"/>
      <c r="AH30" s="76"/>
      <c r="AI30" s="76"/>
      <c r="AJ30" s="70">
        <f t="shared" ref="AJ30:AJ31" si="4">SUM(F30:H30,K30:M30,P30:R30,U30:W30,AE30:AG30)</f>
        <v>30</v>
      </c>
      <c r="AK30" s="70">
        <v>3</v>
      </c>
    </row>
    <row r="31" spans="1:37" ht="29.25" customHeight="1">
      <c r="A31" s="45">
        <v>18</v>
      </c>
      <c r="B31" s="69" t="s">
        <v>56</v>
      </c>
      <c r="C31" s="70">
        <v>3</v>
      </c>
      <c r="D31" s="70"/>
      <c r="E31" s="70"/>
      <c r="F31" s="71"/>
      <c r="G31" s="71"/>
      <c r="H31" s="71"/>
      <c r="I31" s="71"/>
      <c r="J31" s="71"/>
      <c r="K31" s="72"/>
      <c r="L31" s="72"/>
      <c r="M31" s="72"/>
      <c r="N31" s="72"/>
      <c r="O31" s="72"/>
      <c r="P31" s="73">
        <v>30</v>
      </c>
      <c r="Q31" s="73"/>
      <c r="R31" s="73"/>
      <c r="S31" s="73"/>
      <c r="T31" s="73">
        <v>4</v>
      </c>
      <c r="U31" s="74"/>
      <c r="V31" s="74"/>
      <c r="W31" s="74"/>
      <c r="X31" s="74"/>
      <c r="Y31" s="74"/>
      <c r="Z31" s="75"/>
      <c r="AA31" s="75"/>
      <c r="AB31" s="75"/>
      <c r="AC31" s="75"/>
      <c r="AD31" s="75"/>
      <c r="AE31" s="76"/>
      <c r="AF31" s="76"/>
      <c r="AG31" s="76"/>
      <c r="AH31" s="76"/>
      <c r="AI31" s="76"/>
      <c r="AJ31" s="70">
        <f t="shared" si="4"/>
        <v>30</v>
      </c>
      <c r="AK31" s="70">
        <v>4</v>
      </c>
    </row>
    <row r="32" spans="1:37" ht="22.5" customHeight="1">
      <c r="A32" s="45">
        <v>19</v>
      </c>
      <c r="B32" s="69" t="s">
        <v>58</v>
      </c>
      <c r="C32" s="70"/>
      <c r="D32" s="70">
        <v>5</v>
      </c>
      <c r="E32" s="70"/>
      <c r="F32" s="71"/>
      <c r="G32" s="71"/>
      <c r="H32" s="71"/>
      <c r="I32" s="71"/>
      <c r="J32" s="71"/>
      <c r="K32" s="72"/>
      <c r="L32" s="72"/>
      <c r="M32" s="72"/>
      <c r="N32" s="72"/>
      <c r="O32" s="72"/>
      <c r="P32" s="73"/>
      <c r="Q32" s="73"/>
      <c r="R32" s="73"/>
      <c r="S32" s="73"/>
      <c r="T32" s="73"/>
      <c r="U32" s="74"/>
      <c r="V32" s="74"/>
      <c r="W32" s="74"/>
      <c r="X32" s="74"/>
      <c r="Y32" s="74"/>
      <c r="Z32" s="75"/>
      <c r="AA32" s="75">
        <v>30</v>
      </c>
      <c r="AB32" s="75"/>
      <c r="AC32" s="75"/>
      <c r="AD32" s="75">
        <v>3</v>
      </c>
      <c r="AE32" s="76"/>
      <c r="AF32" s="76"/>
      <c r="AG32" s="76"/>
      <c r="AH32" s="76"/>
      <c r="AI32" s="76"/>
      <c r="AJ32" s="70">
        <f>SUM(F32:H32,K32:M32,P32:R32,U32:W32,AE32:AG32,AA32)</f>
        <v>30</v>
      </c>
      <c r="AK32" s="70">
        <v>3</v>
      </c>
    </row>
    <row r="33" spans="1:38" ht="60.75" customHeight="1">
      <c r="A33" s="46"/>
      <c r="B33" s="77" t="s">
        <v>45</v>
      </c>
      <c r="C33" s="77"/>
      <c r="D33" s="77"/>
      <c r="E33" s="78"/>
      <c r="F33" s="79">
        <f t="shared" ref="F33:AJ33" si="5">SUM(F16,F18:F28,F30:F32)</f>
        <v>90</v>
      </c>
      <c r="G33" s="79">
        <f t="shared" si="5"/>
        <v>0</v>
      </c>
      <c r="H33" s="79">
        <f t="shared" si="5"/>
        <v>180</v>
      </c>
      <c r="I33" s="79">
        <f t="shared" si="5"/>
        <v>0</v>
      </c>
      <c r="J33" s="79">
        <f t="shared" si="5"/>
        <v>23</v>
      </c>
      <c r="K33" s="79">
        <f t="shared" si="5"/>
        <v>60</v>
      </c>
      <c r="L33" s="79">
        <f t="shared" si="5"/>
        <v>0</v>
      </c>
      <c r="M33" s="79">
        <f t="shared" si="5"/>
        <v>240</v>
      </c>
      <c r="N33" s="79">
        <f t="shared" si="5"/>
        <v>0</v>
      </c>
      <c r="O33" s="79">
        <f t="shared" si="5"/>
        <v>25</v>
      </c>
      <c r="P33" s="79">
        <f t="shared" si="5"/>
        <v>60</v>
      </c>
      <c r="Q33" s="79">
        <f t="shared" si="5"/>
        <v>60</v>
      </c>
      <c r="R33" s="79">
        <f t="shared" si="5"/>
        <v>210</v>
      </c>
      <c r="S33" s="79">
        <f t="shared" si="5"/>
        <v>0</v>
      </c>
      <c r="T33" s="79">
        <f t="shared" si="5"/>
        <v>24</v>
      </c>
      <c r="U33" s="79">
        <f t="shared" si="5"/>
        <v>60</v>
      </c>
      <c r="V33" s="79">
        <f t="shared" si="5"/>
        <v>30</v>
      </c>
      <c r="W33" s="79">
        <f t="shared" si="5"/>
        <v>180</v>
      </c>
      <c r="X33" s="79">
        <f t="shared" si="5"/>
        <v>0</v>
      </c>
      <c r="Y33" s="79">
        <f t="shared" si="5"/>
        <v>21</v>
      </c>
      <c r="Z33" s="79">
        <f t="shared" si="5"/>
        <v>30</v>
      </c>
      <c r="AA33" s="79">
        <f t="shared" si="5"/>
        <v>30</v>
      </c>
      <c r="AB33" s="79">
        <f t="shared" si="5"/>
        <v>150</v>
      </c>
      <c r="AC33" s="79">
        <f t="shared" si="5"/>
        <v>30</v>
      </c>
      <c r="AD33" s="79">
        <f t="shared" si="5"/>
        <v>19</v>
      </c>
      <c r="AE33" s="79">
        <f t="shared" si="5"/>
        <v>30</v>
      </c>
      <c r="AF33" s="79">
        <f t="shared" si="5"/>
        <v>0</v>
      </c>
      <c r="AG33" s="79">
        <f t="shared" si="5"/>
        <v>0</v>
      </c>
      <c r="AH33" s="79">
        <f t="shared" si="5"/>
        <v>30</v>
      </c>
      <c r="AI33" s="79">
        <f t="shared" si="5"/>
        <v>24</v>
      </c>
      <c r="AJ33" s="79">
        <f t="shared" si="5"/>
        <v>1470</v>
      </c>
      <c r="AK33" s="79">
        <f>SUM(AK11:AK15,AK18:AK28,AK30:AK32)</f>
        <v>136</v>
      </c>
    </row>
    <row r="34" spans="1:38" ht="24.75" customHeight="1">
      <c r="A34" s="46"/>
      <c r="B34" s="141" t="s">
        <v>63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3"/>
    </row>
    <row r="35" spans="1:38" ht="27" customHeight="1">
      <c r="A35" s="35" t="s">
        <v>23</v>
      </c>
      <c r="B35" s="47" t="s">
        <v>67</v>
      </c>
      <c r="C35" s="33">
        <v>1</v>
      </c>
      <c r="D35" s="33"/>
      <c r="E35" s="34"/>
      <c r="F35" s="36">
        <v>30</v>
      </c>
      <c r="G35" s="36"/>
      <c r="H35" s="36">
        <v>30</v>
      </c>
      <c r="I35" s="36"/>
      <c r="J35" s="36">
        <v>7</v>
      </c>
      <c r="K35" s="60"/>
      <c r="L35" s="60"/>
      <c r="M35" s="60"/>
      <c r="N35" s="60"/>
      <c r="O35" s="60"/>
      <c r="P35" s="29"/>
      <c r="Q35" s="29"/>
      <c r="R35" s="29"/>
      <c r="S35" s="29"/>
      <c r="T35" s="29"/>
      <c r="U35" s="30"/>
      <c r="V35" s="30"/>
      <c r="W35" s="30"/>
      <c r="X35" s="30"/>
      <c r="Y35" s="30"/>
      <c r="Z35" s="31"/>
      <c r="AA35" s="31"/>
      <c r="AB35" s="31"/>
      <c r="AC35" s="31"/>
      <c r="AD35" s="31"/>
      <c r="AE35" s="37"/>
      <c r="AF35" s="37"/>
      <c r="AG35" s="37"/>
      <c r="AH35" s="37"/>
      <c r="AI35" s="37"/>
      <c r="AJ35" s="34">
        <f t="shared" ref="AJ35:AJ39" si="6">F35+G35+H35+I35+K35+L35+N35+M35+P35+Q35+R35+S35+U35+V35+W35+X35+Z35+AA35+AB35+AC35+AE35+AF35+AG35+AH35</f>
        <v>60</v>
      </c>
      <c r="AK35" s="34">
        <f t="shared" ref="AK35:AK39" si="7">J35+O35+T35+Y35+AD35+AI35</f>
        <v>7</v>
      </c>
    </row>
    <row r="36" spans="1:38" ht="27.75" customHeight="1">
      <c r="A36" s="35" t="s">
        <v>24</v>
      </c>
      <c r="B36" s="99" t="s">
        <v>72</v>
      </c>
      <c r="C36" s="33"/>
      <c r="D36" s="33">
        <v>2</v>
      </c>
      <c r="E36" s="34"/>
      <c r="F36" s="36"/>
      <c r="G36" s="36"/>
      <c r="H36" s="36"/>
      <c r="I36" s="36"/>
      <c r="J36" s="36"/>
      <c r="K36" s="60">
        <v>30</v>
      </c>
      <c r="L36" s="60"/>
      <c r="M36" s="60"/>
      <c r="N36" s="60"/>
      <c r="O36" s="60">
        <v>3</v>
      </c>
      <c r="P36" s="29"/>
      <c r="Q36" s="29"/>
      <c r="R36" s="29"/>
      <c r="S36" s="29"/>
      <c r="T36" s="29"/>
      <c r="U36" s="30"/>
      <c r="V36" s="30"/>
      <c r="W36" s="30"/>
      <c r="X36" s="30"/>
      <c r="Y36" s="30"/>
      <c r="Z36" s="31"/>
      <c r="AA36" s="31"/>
      <c r="AB36" s="31"/>
      <c r="AC36" s="31"/>
      <c r="AD36" s="31"/>
      <c r="AE36" s="37"/>
      <c r="AF36" s="37"/>
      <c r="AG36" s="37"/>
      <c r="AH36" s="37"/>
      <c r="AI36" s="37"/>
      <c r="AJ36" s="34">
        <f t="shared" si="6"/>
        <v>30</v>
      </c>
      <c r="AK36" s="34">
        <f t="shared" si="7"/>
        <v>3</v>
      </c>
    </row>
    <row r="37" spans="1:38" ht="30" customHeight="1">
      <c r="A37" s="35" t="s">
        <v>25</v>
      </c>
      <c r="B37" s="47" t="s">
        <v>69</v>
      </c>
      <c r="C37" s="33"/>
      <c r="D37" s="33">
        <v>4</v>
      </c>
      <c r="E37" s="34"/>
      <c r="F37" s="36"/>
      <c r="G37" s="36"/>
      <c r="H37" s="36"/>
      <c r="I37" s="36"/>
      <c r="J37" s="36"/>
      <c r="K37" s="60"/>
      <c r="L37" s="60"/>
      <c r="M37" s="60"/>
      <c r="N37" s="60"/>
      <c r="O37" s="60"/>
      <c r="P37" s="29"/>
      <c r="Q37" s="29"/>
      <c r="R37" s="29"/>
      <c r="S37" s="29"/>
      <c r="T37" s="29"/>
      <c r="U37" s="30">
        <v>30</v>
      </c>
      <c r="V37" s="30"/>
      <c r="W37" s="30"/>
      <c r="X37" s="30"/>
      <c r="Y37" s="30">
        <v>3</v>
      </c>
      <c r="Z37" s="31"/>
      <c r="AA37" s="31"/>
      <c r="AB37" s="31"/>
      <c r="AC37" s="31"/>
      <c r="AD37" s="31"/>
      <c r="AE37" s="37"/>
      <c r="AF37" s="37"/>
      <c r="AG37" s="37"/>
      <c r="AH37" s="37"/>
      <c r="AI37" s="37"/>
      <c r="AJ37" s="34">
        <f t="shared" si="6"/>
        <v>30</v>
      </c>
      <c r="AK37" s="34">
        <f t="shared" si="7"/>
        <v>3</v>
      </c>
    </row>
    <row r="38" spans="1:38" ht="25.5" customHeight="1">
      <c r="A38" s="35" t="s">
        <v>49</v>
      </c>
      <c r="B38" s="47" t="s">
        <v>44</v>
      </c>
      <c r="C38" s="33">
        <v>3</v>
      </c>
      <c r="D38" s="33">
        <v>3</v>
      </c>
      <c r="E38" s="34"/>
      <c r="F38" s="36"/>
      <c r="G38" s="36"/>
      <c r="H38" s="36"/>
      <c r="I38" s="36"/>
      <c r="J38" s="36"/>
      <c r="K38" s="60"/>
      <c r="L38" s="60"/>
      <c r="M38" s="60"/>
      <c r="N38" s="60"/>
      <c r="O38" s="60"/>
      <c r="P38" s="29">
        <v>30</v>
      </c>
      <c r="Q38" s="29">
        <v>30</v>
      </c>
      <c r="R38" s="29"/>
      <c r="S38" s="29"/>
      <c r="T38" s="29">
        <v>6</v>
      </c>
      <c r="U38" s="30"/>
      <c r="V38" s="30"/>
      <c r="W38" s="30"/>
      <c r="X38" s="30"/>
      <c r="Y38" s="30"/>
      <c r="Z38" s="31"/>
      <c r="AA38" s="31"/>
      <c r="AB38" s="31"/>
      <c r="AC38" s="31"/>
      <c r="AD38" s="31"/>
      <c r="AE38" s="37"/>
      <c r="AF38" s="37"/>
      <c r="AG38" s="37"/>
      <c r="AH38" s="37"/>
      <c r="AI38" s="37"/>
      <c r="AJ38" s="34">
        <f t="shared" si="6"/>
        <v>60</v>
      </c>
      <c r="AK38" s="34">
        <f t="shared" si="7"/>
        <v>6</v>
      </c>
    </row>
    <row r="39" spans="1:38" ht="27.75" customHeight="1">
      <c r="A39" s="35" t="s">
        <v>50</v>
      </c>
      <c r="B39" s="100" t="s">
        <v>70</v>
      </c>
      <c r="C39" s="33"/>
      <c r="D39" s="33">
        <v>5</v>
      </c>
      <c r="E39" s="34"/>
      <c r="F39" s="36"/>
      <c r="G39" s="36"/>
      <c r="H39" s="36"/>
      <c r="I39" s="36"/>
      <c r="J39" s="36"/>
      <c r="K39" s="60"/>
      <c r="L39" s="60"/>
      <c r="M39" s="60"/>
      <c r="N39" s="60"/>
      <c r="O39" s="60"/>
      <c r="P39" s="29"/>
      <c r="Q39" s="29"/>
      <c r="R39" s="29"/>
      <c r="S39" s="29"/>
      <c r="T39" s="29"/>
      <c r="U39" s="30"/>
      <c r="V39" s="30"/>
      <c r="W39" s="30"/>
      <c r="X39" s="30"/>
      <c r="Y39" s="30"/>
      <c r="Z39" s="31">
        <v>30</v>
      </c>
      <c r="AA39" s="31"/>
      <c r="AB39" s="31"/>
      <c r="AC39" s="31"/>
      <c r="AD39" s="31">
        <v>3</v>
      </c>
      <c r="AE39" s="37"/>
      <c r="AF39" s="37"/>
      <c r="AG39" s="37"/>
      <c r="AH39" s="37"/>
      <c r="AI39" s="37"/>
      <c r="AJ39" s="34">
        <f t="shared" si="6"/>
        <v>30</v>
      </c>
      <c r="AK39" s="34">
        <f t="shared" si="7"/>
        <v>3</v>
      </c>
    </row>
    <row r="40" spans="1:38" ht="42.75" customHeight="1">
      <c r="A40" s="48" t="s">
        <v>76</v>
      </c>
      <c r="B40" s="47" t="s">
        <v>65</v>
      </c>
      <c r="C40" s="33"/>
      <c r="D40" s="33"/>
      <c r="E40" s="34">
        <v>2</v>
      </c>
      <c r="F40" s="36"/>
      <c r="G40" s="36"/>
      <c r="H40" s="36"/>
      <c r="I40" s="36"/>
      <c r="J40" s="36"/>
      <c r="K40" s="60"/>
      <c r="L40" s="60"/>
      <c r="M40" s="60"/>
      <c r="N40" s="60"/>
      <c r="O40" s="60">
        <v>2</v>
      </c>
      <c r="P40" s="29"/>
      <c r="Q40" s="29"/>
      <c r="R40" s="29"/>
      <c r="S40" s="29"/>
      <c r="T40" s="29"/>
      <c r="U40" s="30"/>
      <c r="V40" s="30"/>
      <c r="W40" s="30"/>
      <c r="X40" s="30"/>
      <c r="Y40" s="30"/>
      <c r="Z40" s="31"/>
      <c r="AA40" s="31"/>
      <c r="AB40" s="31"/>
      <c r="AC40" s="31"/>
      <c r="AD40" s="31"/>
      <c r="AE40" s="37"/>
      <c r="AF40" s="37"/>
      <c r="AG40" s="37"/>
      <c r="AH40" s="37"/>
      <c r="AI40" s="37"/>
      <c r="AJ40" s="34" t="s">
        <v>66</v>
      </c>
      <c r="AK40" s="34">
        <v>2</v>
      </c>
    </row>
    <row r="41" spans="1:38" ht="35.25" customHeight="1">
      <c r="A41" s="49"/>
      <c r="B41" s="50" t="s">
        <v>51</v>
      </c>
      <c r="C41" s="33"/>
      <c r="D41" s="33"/>
      <c r="E41" s="33"/>
      <c r="F41" s="51">
        <f t="shared" ref="F41:AI41" si="8">SUM(F35:F40)</f>
        <v>30</v>
      </c>
      <c r="G41" s="51">
        <f t="shared" si="8"/>
        <v>0</v>
      </c>
      <c r="H41" s="51">
        <f t="shared" si="8"/>
        <v>30</v>
      </c>
      <c r="I41" s="51">
        <f t="shared" si="8"/>
        <v>0</v>
      </c>
      <c r="J41" s="51">
        <f t="shared" si="8"/>
        <v>7</v>
      </c>
      <c r="K41" s="62">
        <f t="shared" si="8"/>
        <v>30</v>
      </c>
      <c r="L41" s="62">
        <f t="shared" si="8"/>
        <v>0</v>
      </c>
      <c r="M41" s="62">
        <f t="shared" si="8"/>
        <v>0</v>
      </c>
      <c r="N41" s="62">
        <f t="shared" si="8"/>
        <v>0</v>
      </c>
      <c r="O41" s="62">
        <f t="shared" si="8"/>
        <v>5</v>
      </c>
      <c r="P41" s="52">
        <f t="shared" si="8"/>
        <v>30</v>
      </c>
      <c r="Q41" s="52">
        <f t="shared" si="8"/>
        <v>30</v>
      </c>
      <c r="R41" s="52">
        <f t="shared" si="8"/>
        <v>0</v>
      </c>
      <c r="S41" s="52">
        <f t="shared" si="8"/>
        <v>0</v>
      </c>
      <c r="T41" s="52">
        <f t="shared" si="8"/>
        <v>6</v>
      </c>
      <c r="U41" s="53">
        <f t="shared" si="8"/>
        <v>30</v>
      </c>
      <c r="V41" s="53">
        <f t="shared" si="8"/>
        <v>0</v>
      </c>
      <c r="W41" s="53">
        <f t="shared" si="8"/>
        <v>0</v>
      </c>
      <c r="X41" s="53">
        <f t="shared" si="8"/>
        <v>0</v>
      </c>
      <c r="Y41" s="53">
        <f t="shared" si="8"/>
        <v>3</v>
      </c>
      <c r="Z41" s="54">
        <f t="shared" si="8"/>
        <v>30</v>
      </c>
      <c r="AA41" s="54">
        <f t="shared" si="8"/>
        <v>0</v>
      </c>
      <c r="AB41" s="54">
        <f t="shared" si="8"/>
        <v>0</v>
      </c>
      <c r="AC41" s="54">
        <f t="shared" si="8"/>
        <v>0</v>
      </c>
      <c r="AD41" s="54">
        <f t="shared" si="8"/>
        <v>3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33">
        <f>SUM(F41:I41,K41:N41,P41:S41,U41:X41,Z41:AC41,AE41:AH41)</f>
        <v>210</v>
      </c>
      <c r="AK41" s="33">
        <f>SUM(AK35:AK40)</f>
        <v>24</v>
      </c>
    </row>
    <row r="42" spans="1:38" ht="27" customHeight="1">
      <c r="A42" s="35">
        <v>42</v>
      </c>
      <c r="B42" s="47" t="s">
        <v>71</v>
      </c>
      <c r="C42" s="33"/>
      <c r="D42" s="33">
        <v>4</v>
      </c>
      <c r="E42" s="34"/>
      <c r="F42" s="36"/>
      <c r="G42" s="36"/>
      <c r="H42" s="36"/>
      <c r="I42" s="36"/>
      <c r="J42" s="36"/>
      <c r="K42" s="60"/>
      <c r="L42" s="60"/>
      <c r="M42" s="60"/>
      <c r="N42" s="60"/>
      <c r="O42" s="60"/>
      <c r="P42" s="29"/>
      <c r="Q42" s="29"/>
      <c r="R42" s="29"/>
      <c r="S42" s="29"/>
      <c r="T42" s="29"/>
      <c r="U42" s="30">
        <v>30</v>
      </c>
      <c r="V42" s="30"/>
      <c r="W42" s="30">
        <v>30</v>
      </c>
      <c r="X42" s="30"/>
      <c r="Y42" s="30">
        <v>4</v>
      </c>
      <c r="Z42" s="31"/>
      <c r="AA42" s="31"/>
      <c r="AB42" s="31"/>
      <c r="AC42" s="31"/>
      <c r="AD42" s="31"/>
      <c r="AE42" s="37"/>
      <c r="AF42" s="37"/>
      <c r="AG42" s="37"/>
      <c r="AH42" s="37"/>
      <c r="AI42" s="37"/>
      <c r="AJ42" s="34">
        <f t="shared" ref="AJ42:AJ46" si="9">F42+G42+H42+I42+K42+L42+N42+M42+P42+Q42+R42+S42+U42+V42+W42+X42+Z42+AA42+AB42+AC42+AE42+AF42+AG42+AH42</f>
        <v>60</v>
      </c>
      <c r="AK42" s="34">
        <f t="shared" ref="AK42:AK47" si="10">J42+O42+T42+Y42+AD42+AI42</f>
        <v>4</v>
      </c>
      <c r="AL42" s="21"/>
    </row>
    <row r="43" spans="1:38" ht="26.25" customHeight="1">
      <c r="A43" s="35">
        <v>43</v>
      </c>
      <c r="B43" s="47" t="s">
        <v>73</v>
      </c>
      <c r="C43" s="33"/>
      <c r="D43" s="33">
        <v>5</v>
      </c>
      <c r="E43" s="34"/>
      <c r="F43" s="36"/>
      <c r="G43" s="36"/>
      <c r="H43" s="36"/>
      <c r="I43" s="36"/>
      <c r="J43" s="36"/>
      <c r="K43" s="60"/>
      <c r="L43" s="60"/>
      <c r="M43" s="60"/>
      <c r="N43" s="60"/>
      <c r="O43" s="60"/>
      <c r="P43" s="29"/>
      <c r="Q43" s="29"/>
      <c r="R43" s="29"/>
      <c r="S43" s="29"/>
      <c r="T43" s="29"/>
      <c r="U43" s="30"/>
      <c r="V43" s="30"/>
      <c r="W43" s="30"/>
      <c r="X43" s="30"/>
      <c r="Y43" s="30"/>
      <c r="Z43" s="31"/>
      <c r="AA43" s="31"/>
      <c r="AB43" s="31">
        <v>30</v>
      </c>
      <c r="AC43" s="31"/>
      <c r="AD43" s="31">
        <v>3</v>
      </c>
      <c r="AE43" s="37"/>
      <c r="AF43" s="37"/>
      <c r="AG43" s="37"/>
      <c r="AH43" s="37"/>
      <c r="AI43" s="37"/>
      <c r="AJ43" s="34">
        <f t="shared" si="9"/>
        <v>30</v>
      </c>
      <c r="AK43" s="34">
        <f t="shared" si="10"/>
        <v>3</v>
      </c>
    </row>
    <row r="44" spans="1:38" ht="26.25" customHeight="1">
      <c r="A44" s="35">
        <v>44</v>
      </c>
      <c r="B44" s="47" t="s">
        <v>68</v>
      </c>
      <c r="C44" s="33"/>
      <c r="D44" s="33">
        <v>5</v>
      </c>
      <c r="E44" s="34"/>
      <c r="F44" s="36"/>
      <c r="G44" s="36"/>
      <c r="H44" s="36"/>
      <c r="I44" s="36"/>
      <c r="J44" s="36"/>
      <c r="K44" s="60"/>
      <c r="L44" s="60"/>
      <c r="M44" s="60"/>
      <c r="N44" s="60"/>
      <c r="O44" s="60"/>
      <c r="P44" s="29"/>
      <c r="Q44" s="29"/>
      <c r="R44" s="29"/>
      <c r="S44" s="29"/>
      <c r="T44" s="29"/>
      <c r="U44" s="30"/>
      <c r="V44" s="30"/>
      <c r="W44" s="30"/>
      <c r="X44" s="30"/>
      <c r="Y44" s="30"/>
      <c r="Z44" s="31"/>
      <c r="AA44" s="31">
        <v>30</v>
      </c>
      <c r="AB44" s="31"/>
      <c r="AC44" s="31"/>
      <c r="AD44" s="31">
        <v>3</v>
      </c>
      <c r="AE44" s="37"/>
      <c r="AF44" s="37"/>
      <c r="AG44" s="37"/>
      <c r="AH44" s="37"/>
      <c r="AI44" s="37"/>
      <c r="AJ44" s="34">
        <f t="shared" si="9"/>
        <v>30</v>
      </c>
      <c r="AK44" s="34">
        <f t="shared" si="10"/>
        <v>3</v>
      </c>
    </row>
    <row r="45" spans="1:38" ht="25.5" customHeight="1">
      <c r="A45" s="35">
        <v>45</v>
      </c>
      <c r="B45" s="47" t="s">
        <v>87</v>
      </c>
      <c r="C45" s="33"/>
      <c r="D45" s="33"/>
      <c r="E45" s="39">
        <v>4</v>
      </c>
      <c r="F45" s="40"/>
      <c r="G45" s="40"/>
      <c r="H45" s="40"/>
      <c r="I45" s="40"/>
      <c r="J45" s="40"/>
      <c r="K45" s="61"/>
      <c r="L45" s="61"/>
      <c r="M45" s="61"/>
      <c r="N45" s="61"/>
      <c r="O45" s="61"/>
      <c r="P45" s="41"/>
      <c r="Q45" s="41"/>
      <c r="R45" s="41"/>
      <c r="S45" s="41"/>
      <c r="T45" s="41"/>
      <c r="U45" s="42"/>
      <c r="V45" s="42"/>
      <c r="W45" s="42"/>
      <c r="X45" s="42"/>
      <c r="Y45" s="42">
        <v>2</v>
      </c>
      <c r="Z45" s="43"/>
      <c r="AA45" s="43"/>
      <c r="AB45" s="43"/>
      <c r="AC45" s="43"/>
      <c r="AD45" s="31"/>
      <c r="AE45" s="44"/>
      <c r="AF45" s="44"/>
      <c r="AG45" s="44"/>
      <c r="AH45" s="44"/>
      <c r="AI45" s="44"/>
      <c r="AJ45" s="34" t="s">
        <v>66</v>
      </c>
      <c r="AK45" s="34">
        <v>2</v>
      </c>
    </row>
    <row r="46" spans="1:38" ht="27.75" customHeight="1">
      <c r="A46" s="35">
        <v>46</v>
      </c>
      <c r="B46" s="47" t="s">
        <v>74</v>
      </c>
      <c r="C46" s="33"/>
      <c r="D46" s="33">
        <v>5</v>
      </c>
      <c r="E46" s="34"/>
      <c r="F46" s="36"/>
      <c r="G46" s="36"/>
      <c r="H46" s="36"/>
      <c r="I46" s="36"/>
      <c r="J46" s="36"/>
      <c r="K46" s="60"/>
      <c r="L46" s="60"/>
      <c r="M46" s="60"/>
      <c r="N46" s="60"/>
      <c r="O46" s="60"/>
      <c r="P46" s="29"/>
      <c r="Q46" s="29"/>
      <c r="R46" s="29"/>
      <c r="S46" s="29"/>
      <c r="T46" s="29"/>
      <c r="U46" s="30"/>
      <c r="V46" s="30"/>
      <c r="W46" s="30"/>
      <c r="X46" s="30"/>
      <c r="Y46" s="30"/>
      <c r="Z46" s="31"/>
      <c r="AA46" s="31"/>
      <c r="AB46" s="31">
        <v>30</v>
      </c>
      <c r="AC46" s="31"/>
      <c r="AD46" s="31">
        <v>2</v>
      </c>
      <c r="AE46" s="37"/>
      <c r="AF46" s="37"/>
      <c r="AG46" s="37"/>
      <c r="AH46" s="37"/>
      <c r="AI46" s="37"/>
      <c r="AJ46" s="34">
        <f t="shared" si="9"/>
        <v>30</v>
      </c>
      <c r="AK46" s="34">
        <f t="shared" si="10"/>
        <v>2</v>
      </c>
    </row>
    <row r="47" spans="1:38" ht="22.5" customHeight="1">
      <c r="A47" s="35">
        <v>47</v>
      </c>
      <c r="B47" s="56" t="s">
        <v>34</v>
      </c>
      <c r="C47" s="33">
        <v>6</v>
      </c>
      <c r="D47" s="33"/>
      <c r="E47" s="39"/>
      <c r="F47" s="40"/>
      <c r="G47" s="40"/>
      <c r="H47" s="40"/>
      <c r="I47" s="40"/>
      <c r="J47" s="40"/>
      <c r="K47" s="61"/>
      <c r="L47" s="61"/>
      <c r="M47" s="61"/>
      <c r="N47" s="61"/>
      <c r="O47" s="61"/>
      <c r="P47" s="41"/>
      <c r="Q47" s="41"/>
      <c r="R47" s="41"/>
      <c r="S47" s="41"/>
      <c r="T47" s="41"/>
      <c r="U47" s="42"/>
      <c r="V47" s="42"/>
      <c r="W47" s="42"/>
      <c r="X47" s="42"/>
      <c r="Y47" s="42"/>
      <c r="Z47" s="43"/>
      <c r="AA47" s="43"/>
      <c r="AB47" s="43"/>
      <c r="AC47" s="43"/>
      <c r="AD47" s="31"/>
      <c r="AE47" s="44"/>
      <c r="AF47" s="44"/>
      <c r="AG47" s="44"/>
      <c r="AH47" s="44"/>
      <c r="AI47" s="44">
        <v>6</v>
      </c>
      <c r="AJ47" s="34">
        <f>F47+G47+H47+I47+K47+L47+N47+M47+P47+Q47+R47+S47+U47+V47+W47+X47+Z47+AA47+AB47+AC47+AE47+AF47+AG47+AH47</f>
        <v>0</v>
      </c>
      <c r="AK47" s="34">
        <f t="shared" si="10"/>
        <v>6</v>
      </c>
    </row>
    <row r="48" spans="1:38" ht="34.5" customHeight="1">
      <c r="A48" s="46"/>
      <c r="B48" s="50" t="s">
        <v>52</v>
      </c>
      <c r="C48" s="33"/>
      <c r="D48" s="33"/>
      <c r="E48" s="33"/>
      <c r="F48" s="51">
        <f t="shared" ref="F48:AK48" si="11">SUM(F42:F47)</f>
        <v>0</v>
      </c>
      <c r="G48" s="51">
        <f t="shared" si="11"/>
        <v>0</v>
      </c>
      <c r="H48" s="51">
        <f t="shared" si="11"/>
        <v>0</v>
      </c>
      <c r="I48" s="51">
        <f t="shared" si="11"/>
        <v>0</v>
      </c>
      <c r="J48" s="51">
        <f t="shared" si="11"/>
        <v>0</v>
      </c>
      <c r="K48" s="51">
        <f t="shared" si="11"/>
        <v>0</v>
      </c>
      <c r="L48" s="51">
        <f t="shared" si="11"/>
        <v>0</v>
      </c>
      <c r="M48" s="51">
        <f t="shared" si="11"/>
        <v>0</v>
      </c>
      <c r="N48" s="51">
        <f t="shared" si="11"/>
        <v>0</v>
      </c>
      <c r="O48" s="51">
        <f t="shared" si="11"/>
        <v>0</v>
      </c>
      <c r="P48" s="51">
        <f t="shared" si="11"/>
        <v>0</v>
      </c>
      <c r="Q48" s="51">
        <f t="shared" si="11"/>
        <v>0</v>
      </c>
      <c r="R48" s="51">
        <f t="shared" si="11"/>
        <v>0</v>
      </c>
      <c r="S48" s="51">
        <f t="shared" si="11"/>
        <v>0</v>
      </c>
      <c r="T48" s="51">
        <f t="shared" si="11"/>
        <v>0</v>
      </c>
      <c r="U48" s="51">
        <f t="shared" si="11"/>
        <v>30</v>
      </c>
      <c r="V48" s="51">
        <f t="shared" si="11"/>
        <v>0</v>
      </c>
      <c r="W48" s="51">
        <f t="shared" si="11"/>
        <v>30</v>
      </c>
      <c r="X48" s="51">
        <f t="shared" si="11"/>
        <v>0</v>
      </c>
      <c r="Y48" s="51">
        <f t="shared" si="11"/>
        <v>6</v>
      </c>
      <c r="Z48" s="51">
        <f t="shared" si="11"/>
        <v>0</v>
      </c>
      <c r="AA48" s="51">
        <f t="shared" si="11"/>
        <v>30</v>
      </c>
      <c r="AB48" s="51">
        <f t="shared" si="11"/>
        <v>60</v>
      </c>
      <c r="AC48" s="51">
        <f t="shared" si="11"/>
        <v>0</v>
      </c>
      <c r="AD48" s="51">
        <f t="shared" si="11"/>
        <v>8</v>
      </c>
      <c r="AE48" s="51">
        <f t="shared" si="11"/>
        <v>0</v>
      </c>
      <c r="AF48" s="51">
        <f t="shared" si="11"/>
        <v>0</v>
      </c>
      <c r="AG48" s="51">
        <f t="shared" si="11"/>
        <v>0</v>
      </c>
      <c r="AH48" s="51">
        <f t="shared" si="11"/>
        <v>0</v>
      </c>
      <c r="AI48" s="51">
        <f t="shared" si="11"/>
        <v>6</v>
      </c>
      <c r="AJ48" s="33">
        <f>SUM(AJ42:AJ44,AJ46:AJ47)</f>
        <v>150</v>
      </c>
      <c r="AK48" s="33">
        <f t="shared" si="11"/>
        <v>20</v>
      </c>
    </row>
    <row r="49" spans="1:38" s="65" customFormat="1" ht="35.25" customHeight="1">
      <c r="A49" s="86"/>
      <c r="B49" s="87" t="s">
        <v>53</v>
      </c>
      <c r="C49" s="82"/>
      <c r="D49" s="82"/>
      <c r="E49" s="82"/>
      <c r="F49" s="82">
        <f>F41+F48</f>
        <v>30</v>
      </c>
      <c r="G49" s="82">
        <f>G41+G48</f>
        <v>0</v>
      </c>
      <c r="H49" s="82">
        <f>H41+H48</f>
        <v>30</v>
      </c>
      <c r="I49" s="82">
        <f>I41+I48</f>
        <v>0</v>
      </c>
      <c r="J49" s="82">
        <f>J41+J48</f>
        <v>7</v>
      </c>
      <c r="K49" s="63">
        <f>SUM(K41,K48)</f>
        <v>30</v>
      </c>
      <c r="L49" s="63">
        <f>L41+L48</f>
        <v>0</v>
      </c>
      <c r="M49" s="63">
        <f>M41+M48</f>
        <v>0</v>
      </c>
      <c r="N49" s="63">
        <v>0</v>
      </c>
      <c r="O49" s="63">
        <f>SUM(O41,O48)</f>
        <v>5</v>
      </c>
      <c r="P49" s="82">
        <f t="shared" ref="P49:AD49" si="12">P41+P48</f>
        <v>30</v>
      </c>
      <c r="Q49" s="82">
        <f t="shared" si="12"/>
        <v>30</v>
      </c>
      <c r="R49" s="82">
        <f t="shared" si="12"/>
        <v>0</v>
      </c>
      <c r="S49" s="82">
        <f t="shared" si="12"/>
        <v>0</v>
      </c>
      <c r="T49" s="82">
        <f t="shared" si="12"/>
        <v>6</v>
      </c>
      <c r="U49" s="82">
        <f t="shared" si="12"/>
        <v>60</v>
      </c>
      <c r="V49" s="82">
        <f t="shared" si="12"/>
        <v>0</v>
      </c>
      <c r="W49" s="82">
        <f t="shared" si="12"/>
        <v>30</v>
      </c>
      <c r="X49" s="82">
        <f t="shared" si="12"/>
        <v>0</v>
      </c>
      <c r="Y49" s="82">
        <f t="shared" si="12"/>
        <v>9</v>
      </c>
      <c r="Z49" s="82">
        <f t="shared" si="12"/>
        <v>30</v>
      </c>
      <c r="AA49" s="82">
        <f t="shared" si="12"/>
        <v>30</v>
      </c>
      <c r="AB49" s="82">
        <f t="shared" si="12"/>
        <v>60</v>
      </c>
      <c r="AC49" s="82">
        <f t="shared" si="12"/>
        <v>0</v>
      </c>
      <c r="AD49" s="82">
        <f t="shared" si="12"/>
        <v>11</v>
      </c>
      <c r="AE49" s="63">
        <v>0</v>
      </c>
      <c r="AF49" s="63">
        <v>0</v>
      </c>
      <c r="AG49" s="63">
        <v>0</v>
      </c>
      <c r="AH49" s="63">
        <v>0</v>
      </c>
      <c r="AI49" s="63">
        <f>SUM(AI41,AI48)</f>
        <v>6</v>
      </c>
      <c r="AJ49" s="82">
        <f>AJ48+AJ41</f>
        <v>360</v>
      </c>
      <c r="AK49" s="82">
        <f>AK48+AK41</f>
        <v>44</v>
      </c>
      <c r="AL49" s="64"/>
    </row>
    <row r="50" spans="1:38" s="66" customForma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</row>
    <row r="51" spans="1:38" ht="52.5" customHeight="1">
      <c r="A51" s="139" t="s">
        <v>64</v>
      </c>
      <c r="B51" s="140"/>
      <c r="C51" s="89"/>
      <c r="D51" s="89"/>
      <c r="E51" s="89"/>
      <c r="F51" s="90">
        <f t="shared" ref="F51:AJ51" si="13">SUM(F49,F33)</f>
        <v>120</v>
      </c>
      <c r="G51" s="90">
        <f t="shared" si="13"/>
        <v>0</v>
      </c>
      <c r="H51" s="90">
        <f t="shared" si="13"/>
        <v>210</v>
      </c>
      <c r="I51" s="90">
        <f t="shared" si="13"/>
        <v>0</v>
      </c>
      <c r="J51" s="96">
        <f t="shared" si="13"/>
        <v>30</v>
      </c>
      <c r="K51" s="90">
        <f t="shared" si="13"/>
        <v>90</v>
      </c>
      <c r="L51" s="90">
        <f t="shared" si="13"/>
        <v>0</v>
      </c>
      <c r="M51" s="90">
        <f t="shared" si="13"/>
        <v>240</v>
      </c>
      <c r="N51" s="90">
        <f t="shared" si="13"/>
        <v>0</v>
      </c>
      <c r="O51" s="96">
        <f t="shared" si="13"/>
        <v>30</v>
      </c>
      <c r="P51" s="90">
        <f t="shared" si="13"/>
        <v>90</v>
      </c>
      <c r="Q51" s="90">
        <f t="shared" si="13"/>
        <v>90</v>
      </c>
      <c r="R51" s="90">
        <f t="shared" si="13"/>
        <v>210</v>
      </c>
      <c r="S51" s="90">
        <f t="shared" si="13"/>
        <v>0</v>
      </c>
      <c r="T51" s="96">
        <f t="shared" si="13"/>
        <v>30</v>
      </c>
      <c r="U51" s="90">
        <f t="shared" si="13"/>
        <v>120</v>
      </c>
      <c r="V51" s="90">
        <f t="shared" si="13"/>
        <v>30</v>
      </c>
      <c r="W51" s="90">
        <f t="shared" si="13"/>
        <v>210</v>
      </c>
      <c r="X51" s="90">
        <f t="shared" si="13"/>
        <v>0</v>
      </c>
      <c r="Y51" s="96">
        <f t="shared" si="13"/>
        <v>30</v>
      </c>
      <c r="Z51" s="90">
        <f t="shared" si="13"/>
        <v>60</v>
      </c>
      <c r="AA51" s="90">
        <f t="shared" si="13"/>
        <v>60</v>
      </c>
      <c r="AB51" s="90">
        <f t="shared" si="13"/>
        <v>210</v>
      </c>
      <c r="AC51" s="90">
        <f t="shared" si="13"/>
        <v>30</v>
      </c>
      <c r="AD51" s="96">
        <f t="shared" si="13"/>
        <v>30</v>
      </c>
      <c r="AE51" s="90">
        <f t="shared" si="13"/>
        <v>30</v>
      </c>
      <c r="AF51" s="90">
        <f t="shared" si="13"/>
        <v>0</v>
      </c>
      <c r="AG51" s="90">
        <f t="shared" si="13"/>
        <v>0</v>
      </c>
      <c r="AH51" s="90">
        <f t="shared" si="13"/>
        <v>30</v>
      </c>
      <c r="AI51" s="96">
        <f t="shared" si="13"/>
        <v>30</v>
      </c>
      <c r="AJ51" s="90">
        <f t="shared" si="13"/>
        <v>1830</v>
      </c>
      <c r="AK51" s="97">
        <f>SUM(AK33,AK49)</f>
        <v>180</v>
      </c>
    </row>
    <row r="52" spans="1:38" s="46" customFormat="1" ht="51" customHeight="1">
      <c r="C52" s="91"/>
      <c r="F52" s="149">
        <f>SUM(F51:I51)</f>
        <v>330</v>
      </c>
      <c r="G52" s="150"/>
      <c r="H52" s="150"/>
      <c r="I52" s="151"/>
      <c r="K52" s="146">
        <f>SUM(K51:N51)</f>
        <v>330</v>
      </c>
      <c r="L52" s="147"/>
      <c r="M52" s="147"/>
      <c r="N52" s="148"/>
      <c r="P52" s="146">
        <f>SUM(P51:S51)</f>
        <v>390</v>
      </c>
      <c r="Q52" s="147"/>
      <c r="R52" s="147"/>
      <c r="S52" s="148"/>
      <c r="U52" s="146">
        <f>SUM(U51:X51)</f>
        <v>360</v>
      </c>
      <c r="V52" s="147"/>
      <c r="W52" s="147"/>
      <c r="X52" s="148"/>
      <c r="Z52" s="146">
        <f>SUM(Z51:AC51)</f>
        <v>360</v>
      </c>
      <c r="AA52" s="147"/>
      <c r="AB52" s="147"/>
      <c r="AC52" s="148"/>
      <c r="AE52" s="146">
        <f>SUM(AE51:AH51)</f>
        <v>60</v>
      </c>
      <c r="AF52" s="147"/>
      <c r="AG52" s="147"/>
      <c r="AH52" s="148"/>
      <c r="AJ52" s="46">
        <v>1830</v>
      </c>
    </row>
    <row r="53" spans="1:38" s="92" customFormat="1" ht="29.25" customHeight="1">
      <c r="C53" s="145" t="s">
        <v>78</v>
      </c>
      <c r="D53" s="145"/>
      <c r="E53" s="145"/>
      <c r="F53" s="145"/>
      <c r="G53" s="93"/>
      <c r="H53" s="93"/>
      <c r="I53" s="93"/>
      <c r="K53" s="94"/>
      <c r="L53" s="94"/>
      <c r="M53" s="94"/>
      <c r="N53" s="94"/>
      <c r="P53" s="94"/>
      <c r="Q53" s="94"/>
      <c r="R53" s="94"/>
      <c r="S53" s="94"/>
      <c r="U53" s="94"/>
      <c r="V53" s="94"/>
      <c r="W53" s="94"/>
      <c r="X53" s="94"/>
      <c r="Z53" s="94"/>
      <c r="AA53" s="94"/>
      <c r="AB53" s="94"/>
      <c r="AC53" s="94"/>
      <c r="AE53" s="94"/>
      <c r="AF53" s="94"/>
      <c r="AG53" s="94"/>
      <c r="AH53" s="94"/>
    </row>
    <row r="54" spans="1:38" ht="26.25">
      <c r="A54" s="1"/>
      <c r="B54" s="1"/>
      <c r="C54" s="95" t="s">
        <v>84</v>
      </c>
      <c r="D54" s="95"/>
      <c r="E54" s="95"/>
      <c r="F54" s="95"/>
      <c r="G54" s="9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8" ht="23.25">
      <c r="A55" s="1"/>
      <c r="B55" s="1"/>
      <c r="C55" s="144" t="s">
        <v>77</v>
      </c>
      <c r="D55" s="144"/>
      <c r="E55" s="144"/>
      <c r="F55" s="144"/>
      <c r="G55" s="14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8" ht="23.25">
      <c r="A56" s="1"/>
      <c r="B56" s="1"/>
      <c r="C56" s="95" t="s">
        <v>62</v>
      </c>
      <c r="D56" s="95"/>
      <c r="E56" s="95"/>
      <c r="F56" s="9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8" ht="23.25">
      <c r="A57" s="1"/>
      <c r="B57" s="1"/>
      <c r="C57" s="95" t="s">
        <v>61</v>
      </c>
      <c r="D57" s="95"/>
      <c r="E57" s="95"/>
      <c r="F57" s="95"/>
      <c r="G57" s="103" t="s">
        <v>79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8">
      <c r="A60" s="1"/>
      <c r="B60" s="1"/>
      <c r="C60" s="104" t="s">
        <v>80</v>
      </c>
      <c r="D60" s="105"/>
      <c r="E60" s="105"/>
      <c r="F60" s="10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8">
      <c r="A61" s="1"/>
      <c r="B61" s="1"/>
      <c r="C61" s="136" t="s">
        <v>81</v>
      </c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</row>
    <row r="62" spans="1:38" ht="15" customHeight="1">
      <c r="A62" s="1"/>
      <c r="B62" s="1"/>
      <c r="C62" s="137" t="s">
        <v>86</v>
      </c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</row>
    <row r="63" spans="1:3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8">
      <c r="A64" s="1"/>
      <c r="B64" s="1"/>
      <c r="C64" s="137" t="s">
        <v>83</v>
      </c>
      <c r="D64" s="137"/>
      <c r="E64" s="137"/>
      <c r="F64" s="137"/>
      <c r="G64" s="137"/>
      <c r="H64" s="137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"/>
      <c r="AD64" s="1"/>
      <c r="AE64" s="1"/>
      <c r="AF64" s="1"/>
      <c r="AG64" s="1"/>
      <c r="AH64" s="1"/>
      <c r="AI64" s="1"/>
      <c r="AJ64" s="1"/>
      <c r="AK64" s="1"/>
    </row>
    <row r="65" spans="1:3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</sheetData>
  <sheetProtection selectLockedCells="1" selectUnlockedCells="1"/>
  <mergeCells count="35">
    <mergeCell ref="C61:AL61"/>
    <mergeCell ref="C62:AL62"/>
    <mergeCell ref="C64:AB64"/>
    <mergeCell ref="A51:B51"/>
    <mergeCell ref="B34:AK34"/>
    <mergeCell ref="C55:G55"/>
    <mergeCell ref="C53:F53"/>
    <mergeCell ref="AE52:AH52"/>
    <mergeCell ref="F52:I52"/>
    <mergeCell ref="K52:N52"/>
    <mergeCell ref="P52:S52"/>
    <mergeCell ref="U52:X52"/>
    <mergeCell ref="Z52:AC52"/>
    <mergeCell ref="A29:AK29"/>
    <mergeCell ref="F8:J8"/>
    <mergeCell ref="K8:O8"/>
    <mergeCell ref="U8:Y8"/>
    <mergeCell ref="C7:E8"/>
    <mergeCell ref="F7:O7"/>
    <mergeCell ref="A10:AK10"/>
    <mergeCell ref="A16:B16"/>
    <mergeCell ref="A17:AK17"/>
    <mergeCell ref="A2:AK2"/>
    <mergeCell ref="A6:E6"/>
    <mergeCell ref="F6:AK6"/>
    <mergeCell ref="P7:Y7"/>
    <mergeCell ref="Z7:AI7"/>
    <mergeCell ref="AK7:AK9"/>
    <mergeCell ref="Z8:AD8"/>
    <mergeCell ref="AE8:AI8"/>
    <mergeCell ref="P8:T8"/>
    <mergeCell ref="B4:K4"/>
    <mergeCell ref="AJ7:AJ9"/>
    <mergeCell ref="A7:A9"/>
    <mergeCell ref="B7:B9"/>
  </mergeCells>
  <phoneticPr fontId="0" type="noConversion"/>
  <pageMargins left="0.70866141732283472" right="0.70866141732283472" top="0.74803149606299213" bottom="0.74803149606299213" header="0.51181102362204722" footer="0.51181102362204722"/>
  <pageSetup paperSize="9" scale="6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Program studiów - siatki</vt:lpstr>
      <vt:lpstr>'Program studiów - siatki'!Obszar_wydruku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haha</dc:creator>
  <cp:lastModifiedBy>JUSTYNA</cp:lastModifiedBy>
  <cp:revision>0</cp:revision>
  <cp:lastPrinted>2012-09-19T15:38:11Z</cp:lastPrinted>
  <dcterms:created xsi:type="dcterms:W3CDTF">2011-11-03T15:26:08Z</dcterms:created>
  <dcterms:modified xsi:type="dcterms:W3CDTF">2012-11-05T12:36:33Z</dcterms:modified>
</cp:coreProperties>
</file>