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465" activeTab="0"/>
  </bookViews>
  <sheets>
    <sheet name="Magisterskie dzienne" sheetId="1" r:id="rId1"/>
  </sheets>
  <definedNames>
    <definedName name="_xlnm.Print_Area" localSheetId="0">'Magisterskie dzienne'!$A$1:$AC$190</definedName>
  </definedNames>
  <calcPr fullCalcOnLoad="1"/>
</workbook>
</file>

<file path=xl/sharedStrings.xml><?xml version="1.0" encoding="utf-8"?>
<sst xmlns="http://schemas.openxmlformats.org/spreadsheetml/2006/main" count="267" uniqueCount="215">
  <si>
    <t>Lp.</t>
  </si>
  <si>
    <t>kod</t>
  </si>
  <si>
    <t>E</t>
  </si>
  <si>
    <t>Zo</t>
  </si>
  <si>
    <t>Zal.</t>
  </si>
  <si>
    <t>Przedmiot</t>
  </si>
  <si>
    <t>I rok</t>
  </si>
  <si>
    <t>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</si>
  <si>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</si>
  <si>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</si>
  <si>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</si>
  <si>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</si>
  <si>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</si>
  <si>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</si>
  <si>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</si>
  <si>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</si>
  <si>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</si>
  <si>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</si>
  <si>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4.</t>
  </si>
  <si>
    <t>razem</t>
  </si>
  <si>
    <t>G. ŚCIEŻKI**</t>
  </si>
  <si>
    <t>1 semestr</t>
  </si>
  <si>
    <t>2 semestr</t>
  </si>
  <si>
    <t>3 semestr</t>
  </si>
  <si>
    <t>4 semestr</t>
  </si>
  <si>
    <t>Pedagogika</t>
  </si>
  <si>
    <t>5.</t>
  </si>
  <si>
    <t>7.</t>
  </si>
  <si>
    <t>9.</t>
  </si>
  <si>
    <t>11.</t>
  </si>
  <si>
    <t>13.</t>
  </si>
  <si>
    <t>Psychologia</t>
  </si>
  <si>
    <t>15.</t>
  </si>
  <si>
    <t>16.</t>
  </si>
  <si>
    <t>17.</t>
  </si>
  <si>
    <t>18.</t>
  </si>
  <si>
    <t>19.</t>
  </si>
  <si>
    <t>21.</t>
  </si>
  <si>
    <t>23.</t>
  </si>
  <si>
    <t>25.</t>
  </si>
  <si>
    <t>26.</t>
  </si>
  <si>
    <t>28.</t>
  </si>
  <si>
    <t>1,2,3,4</t>
  </si>
  <si>
    <t>Rozkład godzin</t>
  </si>
  <si>
    <t>Współczesna myśl humanistyczna</t>
  </si>
  <si>
    <t>Literatura polska od średniowiecza do oświecenia</t>
  </si>
  <si>
    <t>Literatura polska wieku XIX</t>
  </si>
  <si>
    <t>Literatura polska wieku XX i XXI</t>
  </si>
  <si>
    <t>Metodologia badań literackich</t>
  </si>
  <si>
    <t>B2. PRAKTYCZNA NAUKA DRUGIRGO JĘZYKA OBCEGO</t>
  </si>
  <si>
    <t>Historia języka polskiego i jego odmian stylowych</t>
  </si>
  <si>
    <t>Językoznawstwo ogólne</t>
  </si>
  <si>
    <t>Dyskurs publiczny</t>
  </si>
  <si>
    <t>Najnowsze zagadnienia współczesnej polszczyzny</t>
  </si>
  <si>
    <t>Semantyka leksykalna</t>
  </si>
  <si>
    <t>Semantyka tekstu</t>
  </si>
  <si>
    <t xml:space="preserve">Metodologie badań językoznawczych </t>
  </si>
  <si>
    <t>Wiedza o gatunkach i stylach</t>
  </si>
  <si>
    <t>Dialektologia współczesna</t>
  </si>
  <si>
    <t>Komparatystyka</t>
  </si>
  <si>
    <t>Antropologia literatury</t>
  </si>
  <si>
    <t>Seminarium magisterskie</t>
  </si>
  <si>
    <t>Egzamin ze specjalności</t>
  </si>
  <si>
    <t>Antropologia widowisk</t>
  </si>
  <si>
    <t>Sztuka interpretacji</t>
  </si>
  <si>
    <t>Współczesna kultura audiowizualna</t>
  </si>
  <si>
    <t>Współczesna krytyka literacka</t>
  </si>
  <si>
    <t>Współczesne kierunki artystyczne</t>
  </si>
  <si>
    <t>Klasycy dziennikarstwa</t>
  </si>
  <si>
    <t>Retoryka dziennikarska</t>
  </si>
  <si>
    <t>Semiologia życia publicznego</t>
  </si>
  <si>
    <t>Współczesna kultura medialna</t>
  </si>
  <si>
    <t>Warsztaty pisarskie</t>
  </si>
  <si>
    <t>Zagadnienia fikcji literackiej</t>
  </si>
  <si>
    <t>Literatura niefikcjonalna (esej, dziennik, reportaż)</t>
  </si>
  <si>
    <t>Problemy mowy i pisma</t>
  </si>
  <si>
    <t>Analiza historyczno- językowa tekstów literackich</t>
  </si>
  <si>
    <t xml:space="preserve">Retoryka </t>
  </si>
  <si>
    <t xml:space="preserve">Klasycy retoryki </t>
  </si>
  <si>
    <t>Technika mówienia</t>
  </si>
  <si>
    <t>Retoryka reklamy</t>
  </si>
  <si>
    <t xml:space="preserve">Współczesna kultura retoryczna </t>
  </si>
  <si>
    <t>Praktyczna retoryka</t>
  </si>
  <si>
    <t>Literatura do XVIII wieku</t>
  </si>
  <si>
    <t>Literatura wieku XIX</t>
  </si>
  <si>
    <t>Literatura wieku XX i XXI</t>
  </si>
  <si>
    <t>Zarys poetyki</t>
  </si>
  <si>
    <t>Elementy językoznawstwa synchronicznego</t>
  </si>
  <si>
    <t>Elementy językoznawstwa diachronicznego</t>
  </si>
  <si>
    <t>Elementy językoznawstwa normatywnego</t>
  </si>
  <si>
    <t>Specjalności: nauczycielska</t>
  </si>
  <si>
    <t>wiedza o filmie'</t>
  </si>
  <si>
    <t>krytyka artystyczno-literacka'</t>
  </si>
  <si>
    <t>publicystyczno-dziennikarska</t>
  </si>
  <si>
    <t>hermeneutyczna</t>
  </si>
  <si>
    <t>Profil uzupełniający</t>
  </si>
  <si>
    <t>27.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</si>
  <si>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</si>
  <si>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</si>
  <si>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</si>
  <si>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</si>
  <si>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</si>
  <si>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</si>
  <si>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</si>
  <si>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</si>
  <si>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</si>
  <si>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</si>
  <si>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</si>
  <si>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</si>
  <si>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</si>
  <si>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</si>
  <si>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</si>
  <si>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</si>
  <si>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</si>
  <si>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</si>
  <si>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</si>
  <si>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</si>
  <si>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</si>
  <si>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</si>
  <si>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</si>
  <si>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</si>
  <si>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</si>
  <si>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</si>
  <si>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</si>
  <si>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</si>
  <si>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</si>
  <si>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</si>
  <si>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</si>
  <si>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</si>
  <si>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</si>
  <si>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</si>
  <si>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</si>
  <si>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RAZEM specjalność nauczycielska:</t>
  </si>
  <si>
    <t>RAZEM specjalność 'wiedza o filmie':</t>
  </si>
  <si>
    <t>Analiza i wartościowanie dzieła artystycznego</t>
  </si>
  <si>
    <t>RAZEM specjalność publicystyczno-dziennikarska:</t>
  </si>
  <si>
    <t>RAZEM specjalność 'krytyka artystyczno-literacka':</t>
  </si>
  <si>
    <t>RAZEM specjalność hermeneutyczna:</t>
  </si>
  <si>
    <t>RAZEM profil uzupełniający:</t>
  </si>
  <si>
    <t>forma zaliczenia po semestrze</t>
  </si>
  <si>
    <t>6.</t>
  </si>
  <si>
    <t>8.</t>
  </si>
  <si>
    <t>10.</t>
  </si>
  <si>
    <t>12.</t>
  </si>
  <si>
    <t>14.</t>
  </si>
  <si>
    <t>20.</t>
  </si>
  <si>
    <t>22.</t>
  </si>
  <si>
    <t>24.</t>
  </si>
  <si>
    <t>29.</t>
  </si>
  <si>
    <t>32.</t>
  </si>
  <si>
    <t>C2. SPECJALNOŚĆ 'WIEDZA O FILMIE'</t>
  </si>
  <si>
    <t>C3. SPECJALNOŚĆ 'KRYTYKA ARTYSTYCZNO-LITERACKA'</t>
  </si>
  <si>
    <t>C4. SPECJALNOŚĆ PUBLICYSTYCZNO-DZIENNIKARSKA</t>
  </si>
  <si>
    <t>C5. SPECJALNOŚĆ HERMENEUTYCZNA</t>
  </si>
  <si>
    <t>66.</t>
  </si>
  <si>
    <t>67.</t>
  </si>
  <si>
    <t>68.</t>
  </si>
  <si>
    <t>69.</t>
  </si>
  <si>
    <t>70.</t>
  </si>
  <si>
    <t>71.</t>
  </si>
  <si>
    <t>Dydaktyka języka</t>
  </si>
  <si>
    <t>Dydaktyka literatury</t>
  </si>
  <si>
    <t>Ewaluacja</t>
  </si>
  <si>
    <t>Dydaktyka kształcenia kulturowego</t>
  </si>
  <si>
    <t>B. GRUPA TREŚCI KIERUNKOWYCH - DO WYBORU (210 godzin; 38 pkt. ECTS)</t>
  </si>
  <si>
    <t>Praktyka (80 godzin)</t>
  </si>
  <si>
    <t>80*</t>
  </si>
  <si>
    <t>72.</t>
  </si>
  <si>
    <t>A. GRUPA TREŚCI KIERUNKOWYCH - OBLIGATORYJNYCH (535 godzin; 62 pkt. ECTS)</t>
  </si>
  <si>
    <t>A1. KSZTAŁCENIE W ZAKRESIE WIEDZY O KULTURZE, HISTORII i TEORII LITERATURY (285 godzin; 33 pkt. ECTS)</t>
  </si>
  <si>
    <t>A2. KSZTAŁCENIE W ZAKRESIE JĘZYKOZNAWSTWA (250 godzin; 29 pkt. ECTS)</t>
  </si>
  <si>
    <t>C. GRUPA TREŚCI DO WYBORU - SPECJALNOŚCI (140-240 godzin; 20 pkt. ECTS)</t>
  </si>
  <si>
    <t>C1. SPECJALNOŚĆ NAUCZYCIELSKA-KONTYNUACJA [MODUŁ 2 K2-K3; MODUŁ 3 K2-K3] (240 godzin; 20 pkt.ECTS)</t>
  </si>
  <si>
    <t>MODUŁ 3. Komponent 2: Przygotowanie w zakresie dydaktycznym na III i IV etapie edukacyjnym i komponent 3: praktyka dydaktyczna</t>
  </si>
  <si>
    <t>UWAGI:</t>
  </si>
  <si>
    <t>2. Specjalność nauczycielska może być realizowana jedynie przez absolwentów studiów licencjackich o profilu nauczycielskim.</t>
  </si>
  <si>
    <t>3. Profil uzupełniający przeznaczony jest dla absolwentów niepolonistycznych studiów licencjackich.  Warunkiem jego uruchomienia jest liczba chętnych konieczna do utworzenia grupy, określona właściwym rozporządzeniem Rektora UG.</t>
  </si>
  <si>
    <t>4. Seminarium magisterskie obejmuje napisanie pracy magisterskiej.</t>
  </si>
  <si>
    <t>WYDZIAŁ: FILOLOGICZNY</t>
  </si>
  <si>
    <t>KIERUNEK: FILOLOGIA POLSKA</t>
  </si>
  <si>
    <t>PLAN STUDIÓW STACJONARNYCH DRUGIEGO STOPNIA</t>
  </si>
  <si>
    <t>OD ROKU AKADEMICKIEGO 2012/13</t>
  </si>
  <si>
    <t>Załącznik nr 8 (wymagany do wniosku w sprawie zatwierdzenia efektów kształcenia w oparciu o przedstawiony program kształcenia)</t>
  </si>
  <si>
    <t>Wykład wydziałowy*</t>
  </si>
  <si>
    <t>6. Na I roku studentów obowiązuje ukończenie szkolenia BHP i kursu z ochrony własności intelektualnej.</t>
  </si>
  <si>
    <t>7. Zajęcia konwersatoryjne realizowane są w jednej grupie.</t>
  </si>
  <si>
    <r>
      <t>retoryczna (</t>
    </r>
    <r>
      <rPr>
        <b/>
        <i/>
        <sz val="10"/>
        <rFont val="Calibri"/>
        <family val="2"/>
      </rPr>
      <t>public relations</t>
    </r>
    <r>
      <rPr>
        <b/>
        <sz val="10"/>
        <rFont val="Calibri"/>
        <family val="2"/>
      </rPr>
      <t>)</t>
    </r>
  </si>
  <si>
    <r>
      <t>C6. SPECJALNOŚĆ RETORYCZNA (</t>
    </r>
    <r>
      <rPr>
        <i/>
        <sz val="11"/>
        <rFont val="Calibri"/>
        <family val="2"/>
      </rPr>
      <t>PUBLIC RELATIONS</t>
    </r>
    <r>
      <rPr>
        <sz val="11"/>
        <rFont val="Calibri"/>
        <family val="2"/>
      </rPr>
      <t>)</t>
    </r>
  </si>
  <si>
    <r>
      <t>RAZEM specjalność retoryczna (</t>
    </r>
    <r>
      <rPr>
        <b/>
        <i/>
        <sz val="11"/>
        <rFont val="Calibri"/>
        <family val="2"/>
      </rPr>
      <t>PR</t>
    </r>
    <r>
      <rPr>
        <b/>
        <sz val="11"/>
        <rFont val="Calibri"/>
        <family val="2"/>
      </rPr>
      <t>):</t>
    </r>
  </si>
  <si>
    <r>
      <t xml:space="preserve">5. </t>
    </r>
    <r>
      <rPr>
        <i/>
        <sz val="8"/>
        <rFont val="Calibri"/>
        <family val="2"/>
      </rPr>
      <t>Kursywą</t>
    </r>
    <r>
      <rPr>
        <sz val="8"/>
        <rFont val="Calibri"/>
        <family val="2"/>
      </rPr>
      <t xml:space="preserve"> zaznaczono w siatce nazwy przedmiotów do wyboru. </t>
    </r>
  </si>
  <si>
    <t>C8. PROFIL UZUPEŁNIAJĄCY</t>
  </si>
  <si>
    <t>C7. SPECJALNOŚĆ EDYTORSKA</t>
  </si>
  <si>
    <t>Warsztaty edytorskie</t>
  </si>
  <si>
    <t>Obrót prawami autorskimi</t>
  </si>
  <si>
    <t>Zysk w wydawnictwie</t>
  </si>
  <si>
    <t>Edytorstwo multimedialne</t>
  </si>
  <si>
    <t>Marketingw praktyce wydawniczej</t>
  </si>
  <si>
    <t>RAZEM specjalność edytorska:</t>
  </si>
  <si>
    <t>73.</t>
  </si>
  <si>
    <t>74.</t>
  </si>
  <si>
    <t>75.</t>
  </si>
  <si>
    <t>76.</t>
  </si>
  <si>
    <t>77.</t>
  </si>
  <si>
    <t>78.</t>
  </si>
  <si>
    <t>Metody badania obrazów i przekazów audiowizualnych</t>
  </si>
  <si>
    <t>Krytyka filmowa</t>
  </si>
  <si>
    <t>Kontrkultura i media wizualne</t>
  </si>
  <si>
    <t>Film jako źródło historyczne</t>
  </si>
  <si>
    <t>Współczesna twórczość audiowizualna</t>
  </si>
  <si>
    <t>Praktyka dydaktyczna (120 godzin) i praktyka psych.-ped. (30 godzin)</t>
  </si>
  <si>
    <t>150*</t>
  </si>
  <si>
    <t>8. Praktyki na specjalności nauczycielskiej, składające się z praktyki dydaktycznej (120 godzin) i psychologiczno-pedagogicznej (30 godz.), odbywają się równolegle z realizacją danego modułu (Moduł 2 i 3). Student otrzymuje zaliczenie po odbyciu wszystkich praktyk.</t>
  </si>
  <si>
    <t>MODUŁ 2. Komponent 2: Przygotowanie w zakresie psychologiczno-pedagogicznym do nauczania na III i IV etapie edukacyjnym</t>
  </si>
  <si>
    <t>Język obcy (poziom B2+)</t>
  </si>
  <si>
    <t>1. W ramach treści fakultatywnych studenci wybierają jedną z uruchamianych w danym cyklu kształcenia specjalności, seminarium magisterskie, wykład wydziałowy i lektorat języka obcego (nauka języka nie może odbywać się od podstaw, gdyż realizowany program ma za zadanie podnieść umiejętności komunikacyjne studenta na poziom B2+ Europejskiego Systemu Opisu Kształcenia Językowego).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</si>
</sst>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5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 readingOrder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7" fillId="0" borderId="10" xfId="0" applyFont="1" applyBorder="1" applyAlignment="1">
      <alignment vertical="top" wrapText="1" readingOrder="1"/>
    </xf>
    <xf numFmtId="0" fontId="1" fillId="9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 quotePrefix="1">
      <alignment vertical="top"/>
    </xf>
    <xf numFmtId="0" fontId="4" fillId="0" borderId="0" xfId="0" applyFont="1" applyAlignment="1" quotePrefix="1">
      <alignment horizontal="left" vertical="top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 readingOrder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0" fontId="3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top" wrapText="1" readingOrder="1"/>
    </xf>
    <xf numFmtId="0" fontId="3" fillId="0" borderId="15" xfId="0" applyFont="1" applyBorder="1" applyAlignment="1">
      <alignment vertical="top" wrapText="1" readingOrder="1"/>
    </xf>
    <xf numFmtId="0" fontId="3" fillId="21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3" fillId="21" borderId="14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21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12" xfId="0" applyFont="1" applyBorder="1" applyAlignment="1">
      <alignment vertical="top" wrapText="1" readingOrder="1"/>
    </xf>
    <xf numFmtId="0" fontId="5" fillId="0" borderId="15" xfId="0" applyFont="1" applyBorder="1" applyAlignment="1">
      <alignment vertical="top" wrapText="1" readingOrder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12" xfId="0" applyFont="1" applyBorder="1" applyAlignment="1">
      <alignment vertical="top" wrapText="1" readingOrder="1"/>
    </xf>
    <xf numFmtId="0" fontId="27" fillId="0" borderId="15" xfId="0" applyFont="1" applyBorder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6"/>
  <sheetViews>
    <sheetView tabSelected="1" view="pageBreakPreview" zoomScaleSheetLayoutView="100" zoomScalePageLayoutView="0" workbookViewId="0" topLeftCell="A122">
      <selection activeCell="B186" sqref="B186:AC186"/>
    </sheetView>
  </sheetViews>
  <sheetFormatPr defaultColWidth="9.140625" defaultRowHeight="15"/>
  <cols>
    <col min="1" max="1" width="4.28125" style="10" customWidth="1"/>
    <col min="2" max="2" width="19.421875" style="14" customWidth="1"/>
    <col min="3" max="3" width="6.421875" style="15" customWidth="1"/>
    <col min="4" max="4" width="5.8515625" style="16" customWidth="1"/>
    <col min="5" max="5" width="5.8515625" style="15" customWidth="1"/>
    <col min="6" max="6" width="6.421875" style="15" customWidth="1"/>
    <col min="7" max="7" width="5.00390625" style="15" customWidth="1"/>
    <col min="8" max="8" width="5.421875" style="15" customWidth="1"/>
    <col min="9" max="9" width="4.7109375" style="15" customWidth="1"/>
    <col min="10" max="10" width="4.57421875" style="15" customWidth="1"/>
    <col min="11" max="11" width="4.7109375" style="15" customWidth="1"/>
    <col min="12" max="12" width="5.140625" style="15" customWidth="1"/>
    <col min="13" max="14" width="4.8515625" style="15" customWidth="1"/>
    <col min="15" max="16" width="4.57421875" style="15" customWidth="1"/>
    <col min="17" max="17" width="4.7109375" style="15" customWidth="1"/>
    <col min="18" max="18" width="4.8515625" style="15" customWidth="1"/>
    <col min="19" max="19" width="4.7109375" style="15" customWidth="1"/>
    <col min="20" max="21" width="4.8515625" style="15" customWidth="1"/>
    <col min="22" max="22" width="4.57421875" style="15" customWidth="1"/>
    <col min="23" max="23" width="5.140625" style="15" customWidth="1"/>
    <col min="24" max="24" width="4.8515625" style="15" customWidth="1"/>
    <col min="25" max="25" width="5.00390625" style="15" customWidth="1"/>
    <col min="26" max="26" width="4.8515625" style="15" customWidth="1"/>
    <col min="27" max="27" width="7.140625" style="15" customWidth="1"/>
    <col min="28" max="28" width="8.57421875" style="15" customWidth="1"/>
    <col min="29" max="29" width="5.7109375" style="15" customWidth="1"/>
    <col min="30" max="32" width="9.140625" style="10" customWidth="1"/>
    <col min="33" max="33" width="9.28125" style="10" bestFit="1" customWidth="1"/>
    <col min="34" max="34" width="13.421875" style="10" customWidth="1"/>
    <col min="35" max="16384" width="9.140625" style="10" customWidth="1"/>
  </cols>
  <sheetData>
    <row r="1" ht="15">
      <c r="F1" s="17" t="s">
        <v>182</v>
      </c>
    </row>
    <row r="2" spans="1:37" ht="15">
      <c r="A2" s="18"/>
      <c r="B2" s="18"/>
      <c r="C2" s="18"/>
      <c r="D2" s="18"/>
      <c r="E2" s="18"/>
      <c r="F2" s="18"/>
      <c r="G2" s="18"/>
      <c r="H2" s="18"/>
      <c r="I2" s="94" t="s">
        <v>180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29" ht="15">
      <c r="A3" s="101" t="s">
        <v>181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2:4" ht="15" customHeight="1">
      <c r="B4" s="89" t="s">
        <v>178</v>
      </c>
      <c r="C4" s="90"/>
      <c r="D4" s="90"/>
    </row>
    <row r="5" spans="2:19" ht="15" customHeight="1">
      <c r="B5" s="118" t="s">
        <v>179</v>
      </c>
      <c r="C5" s="119"/>
      <c r="D5" s="119"/>
      <c r="H5" s="19"/>
      <c r="I5" s="19"/>
      <c r="J5" s="20"/>
      <c r="K5" s="21"/>
      <c r="L5" s="21"/>
      <c r="M5" s="21"/>
      <c r="N5" s="21"/>
      <c r="O5" s="21"/>
      <c r="P5" s="21"/>
      <c r="Q5" s="21"/>
      <c r="R5" s="21"/>
      <c r="S5" s="22"/>
    </row>
    <row r="6" spans="2:19" ht="15" customHeight="1">
      <c r="B6" s="23"/>
      <c r="C6" s="23"/>
      <c r="E6" s="24" t="s">
        <v>90</v>
      </c>
      <c r="F6" s="19"/>
      <c r="G6" s="19"/>
      <c r="H6" s="19"/>
      <c r="I6" s="19"/>
      <c r="J6" s="19"/>
      <c r="K6" s="20"/>
      <c r="S6" s="22"/>
    </row>
    <row r="7" spans="2:19" ht="15">
      <c r="B7" s="25"/>
      <c r="C7" s="26"/>
      <c r="E7" s="24"/>
      <c r="F7" s="24"/>
      <c r="G7" s="27" t="s">
        <v>91</v>
      </c>
      <c r="H7" s="19"/>
      <c r="I7" s="19"/>
      <c r="J7" s="19"/>
      <c r="K7" s="20"/>
      <c r="S7" s="22"/>
    </row>
    <row r="8" spans="2:19" ht="15">
      <c r="B8" s="25"/>
      <c r="C8" s="26"/>
      <c r="E8" s="24"/>
      <c r="F8" s="24"/>
      <c r="G8" s="28" t="s">
        <v>92</v>
      </c>
      <c r="H8" s="24"/>
      <c r="I8" s="19"/>
      <c r="J8" s="29"/>
      <c r="K8" s="21"/>
      <c r="S8" s="22"/>
    </row>
    <row r="9" spans="2:19" ht="15">
      <c r="B9" s="25"/>
      <c r="C9" s="26"/>
      <c r="E9" s="24"/>
      <c r="F9" s="24"/>
      <c r="G9" s="30" t="s">
        <v>93</v>
      </c>
      <c r="H9" s="24"/>
      <c r="I9" s="19"/>
      <c r="J9" s="29"/>
      <c r="K9" s="21"/>
      <c r="S9" s="22"/>
    </row>
    <row r="10" spans="2:19" ht="15">
      <c r="B10" s="25"/>
      <c r="C10" s="26"/>
      <c r="E10" s="24"/>
      <c r="F10" s="24"/>
      <c r="G10" s="30" t="s">
        <v>94</v>
      </c>
      <c r="H10" s="19"/>
      <c r="I10" s="19"/>
      <c r="J10" s="19"/>
      <c r="K10" s="20"/>
      <c r="S10" s="22"/>
    </row>
    <row r="11" spans="2:19" ht="15">
      <c r="B11" s="25"/>
      <c r="C11" s="26"/>
      <c r="E11" s="24"/>
      <c r="F11" s="24"/>
      <c r="G11" s="31" t="s">
        <v>186</v>
      </c>
      <c r="H11" s="24"/>
      <c r="I11" s="19"/>
      <c r="J11" s="29"/>
      <c r="K11" s="21"/>
      <c r="S11" s="22"/>
    </row>
    <row r="12" spans="2:19" ht="15">
      <c r="B12" s="25"/>
      <c r="C12" s="26"/>
      <c r="E12" s="24" t="s">
        <v>95</v>
      </c>
      <c r="F12" s="19"/>
      <c r="G12" s="19"/>
      <c r="H12" s="19"/>
      <c r="I12" s="19"/>
      <c r="J12" s="19"/>
      <c r="K12" s="20"/>
      <c r="S12" s="22"/>
    </row>
    <row r="13" spans="2:19" ht="15">
      <c r="B13" s="25"/>
      <c r="C13" s="26"/>
      <c r="D13" s="32"/>
      <c r="E13" s="32"/>
      <c r="F13" s="32"/>
      <c r="G13" s="32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</row>
    <row r="14" spans="1:29" ht="15">
      <c r="A14" s="83"/>
      <c r="B14" s="84"/>
      <c r="C14" s="84"/>
      <c r="D14" s="84"/>
      <c r="E14" s="84"/>
      <c r="F14" s="85"/>
      <c r="G14" s="86" t="s">
        <v>43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8"/>
    </row>
    <row r="15" spans="1:29" ht="30" customHeight="1">
      <c r="A15" s="95" t="s">
        <v>0</v>
      </c>
      <c r="B15" s="97" t="s">
        <v>5</v>
      </c>
      <c r="C15" s="97" t="s">
        <v>1</v>
      </c>
      <c r="D15" s="99" t="s">
        <v>139</v>
      </c>
      <c r="E15" s="99"/>
      <c r="F15" s="99"/>
      <c r="G15" s="100" t="s">
        <v>6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2" t="s">
        <v>7</v>
      </c>
      <c r="R15" s="103"/>
      <c r="S15" s="103"/>
      <c r="T15" s="103"/>
      <c r="U15" s="103"/>
      <c r="V15" s="103"/>
      <c r="W15" s="103"/>
      <c r="X15" s="103"/>
      <c r="Y15" s="103"/>
      <c r="Z15" s="104"/>
      <c r="AA15" s="98" t="s">
        <v>8</v>
      </c>
      <c r="AB15" s="98" t="s">
        <v>9</v>
      </c>
      <c r="AC15" s="120"/>
    </row>
    <row r="16" spans="1:29" s="33" customFormat="1" ht="22.5" customHeight="1">
      <c r="A16" s="95"/>
      <c r="B16" s="97"/>
      <c r="C16" s="97"/>
      <c r="D16" s="99"/>
      <c r="E16" s="99"/>
      <c r="F16" s="99"/>
      <c r="G16" s="122" t="s">
        <v>21</v>
      </c>
      <c r="H16" s="123"/>
      <c r="I16" s="123"/>
      <c r="J16" s="123"/>
      <c r="K16" s="124"/>
      <c r="L16" s="122" t="s">
        <v>22</v>
      </c>
      <c r="M16" s="123"/>
      <c r="N16" s="123"/>
      <c r="O16" s="123"/>
      <c r="P16" s="124"/>
      <c r="Q16" s="102" t="s">
        <v>23</v>
      </c>
      <c r="R16" s="103"/>
      <c r="S16" s="103"/>
      <c r="T16" s="103"/>
      <c r="U16" s="104"/>
      <c r="V16" s="102" t="s">
        <v>24</v>
      </c>
      <c r="W16" s="103"/>
      <c r="X16" s="103"/>
      <c r="Y16" s="103"/>
      <c r="Z16" s="104"/>
      <c r="AA16" s="125"/>
      <c r="AB16" s="125"/>
      <c r="AC16" s="121"/>
    </row>
    <row r="17" spans="1:29" s="33" customFormat="1" ht="15">
      <c r="A17" s="96"/>
      <c r="B17" s="98"/>
      <c r="C17" s="98"/>
      <c r="D17" s="34" t="s">
        <v>2</v>
      </c>
      <c r="E17" s="34" t="s">
        <v>3</v>
      </c>
      <c r="F17" s="34" t="s">
        <v>4</v>
      </c>
      <c r="G17" s="35" t="s">
        <v>10</v>
      </c>
      <c r="H17" s="35" t="s">
        <v>11</v>
      </c>
      <c r="I17" s="35" t="s">
        <v>12</v>
      </c>
      <c r="J17" s="35" t="s">
        <v>13</v>
      </c>
      <c r="K17" s="35" t="s">
        <v>14</v>
      </c>
      <c r="L17" s="35" t="s">
        <v>10</v>
      </c>
      <c r="M17" s="35" t="s">
        <v>11</v>
      </c>
      <c r="N17" s="35" t="s">
        <v>12</v>
      </c>
      <c r="O17" s="35" t="s">
        <v>13</v>
      </c>
      <c r="P17" s="35" t="s">
        <v>14</v>
      </c>
      <c r="Q17" s="36" t="s">
        <v>10</v>
      </c>
      <c r="R17" s="36" t="s">
        <v>11</v>
      </c>
      <c r="S17" s="36" t="s">
        <v>12</v>
      </c>
      <c r="T17" s="36" t="s">
        <v>13</v>
      </c>
      <c r="U17" s="36" t="s">
        <v>14</v>
      </c>
      <c r="V17" s="36" t="s">
        <v>10</v>
      </c>
      <c r="W17" s="36" t="s">
        <v>11</v>
      </c>
      <c r="X17" s="36" t="s">
        <v>12</v>
      </c>
      <c r="Y17" s="36" t="s">
        <v>13</v>
      </c>
      <c r="Z17" s="36" t="s">
        <v>14</v>
      </c>
      <c r="AA17" s="125"/>
      <c r="AB17" s="125"/>
      <c r="AC17" s="121"/>
    </row>
    <row r="18" spans="1:29" ht="15">
      <c r="A18" s="112" t="s">
        <v>168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</row>
    <row r="19" spans="1:29" ht="15">
      <c r="A19" s="105" t="s">
        <v>169</v>
      </c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</row>
    <row r="20" spans="1:29" ht="20.25" customHeight="1">
      <c r="A20" s="91" t="s">
        <v>15</v>
      </c>
      <c r="B20" s="127" t="s">
        <v>45</v>
      </c>
      <c r="C20" s="5"/>
      <c r="D20" s="6">
        <v>2</v>
      </c>
      <c r="E20" s="7"/>
      <c r="F20" s="8">
        <v>1</v>
      </c>
      <c r="G20" s="1">
        <v>15</v>
      </c>
      <c r="H20" s="1"/>
      <c r="I20" s="1"/>
      <c r="J20" s="1"/>
      <c r="K20" s="1">
        <v>1</v>
      </c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8">
        <f>G20+H20+I20+J20+L20+M20+N20+O20+Q20+R20+S20+T20+V20+W20+X20+Y20</f>
        <v>15</v>
      </c>
      <c r="AB20" s="8">
        <f>K20+P20+U20+Z20</f>
        <v>1</v>
      </c>
      <c r="AC20" s="9"/>
    </row>
    <row r="21" spans="1:29" ht="20.25" customHeight="1">
      <c r="A21" s="92"/>
      <c r="B21" s="128"/>
      <c r="C21" s="5"/>
      <c r="D21" s="6"/>
      <c r="E21" s="7">
        <v>1.2</v>
      </c>
      <c r="F21" s="8"/>
      <c r="G21" s="1"/>
      <c r="H21" s="1"/>
      <c r="I21" s="1">
        <v>15</v>
      </c>
      <c r="J21" s="1"/>
      <c r="K21" s="1">
        <v>1</v>
      </c>
      <c r="L21" s="1"/>
      <c r="M21" s="1"/>
      <c r="N21" s="1">
        <v>15</v>
      </c>
      <c r="O21" s="1"/>
      <c r="P21" s="1">
        <v>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8">
        <f aca="true" t="shared" si="0" ref="AA21:AA35">G21+H21+I21+J21+L21+M21+N21+O21+Q21+R21+S21+T21+V21+W21+X21+Y21</f>
        <v>30</v>
      </c>
      <c r="AB21" s="8">
        <f aca="true" t="shared" si="1" ref="AB21:AB35">K21+P21+U21+Z21</f>
        <v>4</v>
      </c>
      <c r="AC21" s="9"/>
    </row>
    <row r="22" spans="1:29" ht="15">
      <c r="A22" s="91" t="s">
        <v>16</v>
      </c>
      <c r="B22" s="127" t="s">
        <v>46</v>
      </c>
      <c r="C22" s="5"/>
      <c r="D22" s="6">
        <v>3</v>
      </c>
      <c r="E22" s="7"/>
      <c r="F22" s="8">
        <v>2</v>
      </c>
      <c r="G22" s="1"/>
      <c r="H22" s="1"/>
      <c r="I22" s="1"/>
      <c r="J22" s="1"/>
      <c r="K22" s="1"/>
      <c r="L22" s="1">
        <v>15</v>
      </c>
      <c r="M22" s="1"/>
      <c r="N22" s="1"/>
      <c r="O22" s="1"/>
      <c r="P22" s="1"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8">
        <f t="shared" si="0"/>
        <v>15</v>
      </c>
      <c r="AB22" s="8">
        <f t="shared" si="1"/>
        <v>1</v>
      </c>
      <c r="AC22" s="9"/>
    </row>
    <row r="23" spans="1:29" ht="15">
      <c r="A23" s="92"/>
      <c r="B23" s="128"/>
      <c r="C23" s="5"/>
      <c r="D23" s="6"/>
      <c r="E23" s="7">
        <v>2.3</v>
      </c>
      <c r="F23" s="8"/>
      <c r="G23" s="1"/>
      <c r="H23" s="1"/>
      <c r="I23" s="1"/>
      <c r="J23" s="1"/>
      <c r="K23" s="1"/>
      <c r="L23" s="1"/>
      <c r="M23" s="1"/>
      <c r="N23" s="1">
        <v>15</v>
      </c>
      <c r="O23" s="1"/>
      <c r="P23" s="1">
        <v>1</v>
      </c>
      <c r="Q23" s="2"/>
      <c r="R23" s="2"/>
      <c r="S23" s="2">
        <v>15</v>
      </c>
      <c r="T23" s="2"/>
      <c r="U23" s="2">
        <v>3</v>
      </c>
      <c r="V23" s="2"/>
      <c r="W23" s="2"/>
      <c r="X23" s="2"/>
      <c r="Y23" s="2"/>
      <c r="Z23" s="2"/>
      <c r="AA23" s="8">
        <f t="shared" si="0"/>
        <v>30</v>
      </c>
      <c r="AB23" s="8">
        <f t="shared" si="1"/>
        <v>4</v>
      </c>
      <c r="AC23" s="9"/>
    </row>
    <row r="24" spans="1:29" ht="15">
      <c r="A24" s="91" t="s">
        <v>17</v>
      </c>
      <c r="B24" s="127" t="s">
        <v>47</v>
      </c>
      <c r="C24" s="5"/>
      <c r="D24" s="6">
        <v>3</v>
      </c>
      <c r="E24" s="7"/>
      <c r="F24" s="8">
        <v>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2">
        <v>15</v>
      </c>
      <c r="R24" s="2"/>
      <c r="S24" s="2"/>
      <c r="T24" s="2"/>
      <c r="U24" s="2">
        <v>1</v>
      </c>
      <c r="V24" s="2"/>
      <c r="W24" s="2"/>
      <c r="X24" s="2"/>
      <c r="Y24" s="2"/>
      <c r="Z24" s="2"/>
      <c r="AA24" s="8">
        <f t="shared" si="0"/>
        <v>15</v>
      </c>
      <c r="AB24" s="8">
        <f t="shared" si="1"/>
        <v>1</v>
      </c>
      <c r="AC24" s="9"/>
    </row>
    <row r="25" spans="1:29" ht="15">
      <c r="A25" s="92"/>
      <c r="B25" s="128"/>
      <c r="C25" s="5"/>
      <c r="D25" s="6"/>
      <c r="E25" s="7">
        <v>2.3</v>
      </c>
      <c r="F25" s="8"/>
      <c r="G25" s="1"/>
      <c r="H25" s="1"/>
      <c r="I25" s="1"/>
      <c r="J25" s="1"/>
      <c r="K25" s="1"/>
      <c r="L25" s="1"/>
      <c r="M25" s="1"/>
      <c r="N25" s="1">
        <v>15</v>
      </c>
      <c r="O25" s="1"/>
      <c r="P25" s="1">
        <v>1</v>
      </c>
      <c r="Q25" s="2"/>
      <c r="R25" s="2"/>
      <c r="S25" s="2">
        <v>15</v>
      </c>
      <c r="T25" s="2"/>
      <c r="U25" s="2">
        <v>4</v>
      </c>
      <c r="V25" s="2"/>
      <c r="W25" s="2"/>
      <c r="X25" s="2"/>
      <c r="Y25" s="2"/>
      <c r="Z25" s="2"/>
      <c r="AA25" s="8">
        <f t="shared" si="0"/>
        <v>30</v>
      </c>
      <c r="AB25" s="8">
        <f t="shared" si="1"/>
        <v>5</v>
      </c>
      <c r="AC25" s="9"/>
    </row>
    <row r="26" spans="1:29" ht="15">
      <c r="A26" s="4" t="s">
        <v>18</v>
      </c>
      <c r="B26" s="37" t="s">
        <v>64</v>
      </c>
      <c r="C26" s="5"/>
      <c r="D26" s="6"/>
      <c r="E26" s="7">
        <v>1</v>
      </c>
      <c r="F26" s="8"/>
      <c r="G26" s="1"/>
      <c r="H26" s="1"/>
      <c r="I26" s="1">
        <v>15</v>
      </c>
      <c r="J26" s="1"/>
      <c r="K26" s="1">
        <v>3</v>
      </c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8">
        <f t="shared" si="0"/>
        <v>15</v>
      </c>
      <c r="AB26" s="8">
        <f t="shared" si="1"/>
        <v>3</v>
      </c>
      <c r="AC26" s="9"/>
    </row>
    <row r="27" spans="1:29" ht="15">
      <c r="A27" s="91" t="s">
        <v>26</v>
      </c>
      <c r="B27" s="127" t="s">
        <v>48</v>
      </c>
      <c r="C27" s="5"/>
      <c r="D27" s="6"/>
      <c r="F27" s="8">
        <v>1</v>
      </c>
      <c r="G27" s="1">
        <v>15</v>
      </c>
      <c r="H27" s="1"/>
      <c r="I27" s="1"/>
      <c r="J27" s="1"/>
      <c r="K27" s="1">
        <v>2</v>
      </c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8">
        <f t="shared" si="0"/>
        <v>15</v>
      </c>
      <c r="AB27" s="8">
        <f t="shared" si="1"/>
        <v>2</v>
      </c>
      <c r="AC27" s="9"/>
    </row>
    <row r="28" spans="1:29" ht="15">
      <c r="A28" s="92"/>
      <c r="B28" s="128"/>
      <c r="C28" s="5"/>
      <c r="D28" s="6"/>
      <c r="E28" s="7">
        <v>1</v>
      </c>
      <c r="F28" s="8"/>
      <c r="G28" s="1"/>
      <c r="H28" s="1"/>
      <c r="I28" s="1">
        <v>15</v>
      </c>
      <c r="J28" s="1"/>
      <c r="K28" s="1">
        <v>2</v>
      </c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8">
        <f t="shared" si="0"/>
        <v>15</v>
      </c>
      <c r="AB28" s="8">
        <f t="shared" si="1"/>
        <v>2</v>
      </c>
      <c r="AC28" s="9"/>
    </row>
    <row r="29" spans="1:29" ht="15">
      <c r="A29" s="91" t="s">
        <v>140</v>
      </c>
      <c r="B29" s="127" t="s">
        <v>44</v>
      </c>
      <c r="C29" s="5"/>
      <c r="D29" s="6">
        <v>2</v>
      </c>
      <c r="E29" s="7"/>
      <c r="F29" s="8">
        <v>2</v>
      </c>
      <c r="G29" s="1"/>
      <c r="H29" s="1"/>
      <c r="I29" s="1"/>
      <c r="J29" s="1"/>
      <c r="K29" s="1"/>
      <c r="L29" s="1">
        <v>15</v>
      </c>
      <c r="M29" s="1"/>
      <c r="N29" s="1"/>
      <c r="O29" s="1"/>
      <c r="P29" s="1">
        <v>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8">
        <f t="shared" si="0"/>
        <v>15</v>
      </c>
      <c r="AB29" s="8">
        <f t="shared" si="1"/>
        <v>1</v>
      </c>
      <c r="AC29" s="9"/>
    </row>
    <row r="30" spans="1:29" ht="15">
      <c r="A30" s="92"/>
      <c r="B30" s="128"/>
      <c r="C30" s="5"/>
      <c r="D30" s="6"/>
      <c r="E30" s="7">
        <v>2</v>
      </c>
      <c r="F30" s="8"/>
      <c r="G30" s="1"/>
      <c r="H30" s="1"/>
      <c r="I30" s="1"/>
      <c r="J30" s="1"/>
      <c r="K30" s="1"/>
      <c r="L30" s="1"/>
      <c r="M30" s="1"/>
      <c r="N30" s="1">
        <v>15</v>
      </c>
      <c r="O30" s="1"/>
      <c r="P30" s="1">
        <v>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8">
        <f t="shared" si="0"/>
        <v>15</v>
      </c>
      <c r="AB30" s="8">
        <f t="shared" si="1"/>
        <v>3</v>
      </c>
      <c r="AC30" s="9"/>
    </row>
    <row r="31" spans="1:29" ht="15">
      <c r="A31" s="91" t="s">
        <v>27</v>
      </c>
      <c r="B31" s="127" t="s">
        <v>59</v>
      </c>
      <c r="C31" s="5"/>
      <c r="D31" s="6"/>
      <c r="F31" s="8">
        <v>2</v>
      </c>
      <c r="G31" s="1"/>
      <c r="H31" s="1"/>
      <c r="I31" s="1"/>
      <c r="J31" s="1"/>
      <c r="K31" s="1"/>
      <c r="L31" s="1">
        <v>15</v>
      </c>
      <c r="M31" s="1"/>
      <c r="N31" s="1"/>
      <c r="O31" s="1"/>
      <c r="P31" s="1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8">
        <f t="shared" si="0"/>
        <v>15</v>
      </c>
      <c r="AB31" s="8">
        <f t="shared" si="1"/>
        <v>1</v>
      </c>
      <c r="AC31" s="9"/>
    </row>
    <row r="32" spans="1:29" ht="15">
      <c r="A32" s="92"/>
      <c r="B32" s="128"/>
      <c r="C32" s="5"/>
      <c r="D32" s="6"/>
      <c r="E32" s="7">
        <v>2</v>
      </c>
      <c r="F32" s="8"/>
      <c r="G32" s="1"/>
      <c r="H32" s="1"/>
      <c r="I32" s="1"/>
      <c r="J32" s="1"/>
      <c r="K32" s="1"/>
      <c r="L32" s="1"/>
      <c r="M32" s="1"/>
      <c r="N32" s="1">
        <v>15</v>
      </c>
      <c r="O32" s="1"/>
      <c r="P32" s="1">
        <v>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8">
        <f t="shared" si="0"/>
        <v>15</v>
      </c>
      <c r="AB32" s="8">
        <f t="shared" si="1"/>
        <v>1</v>
      </c>
      <c r="AC32" s="9"/>
    </row>
    <row r="33" spans="1:29" ht="15">
      <c r="A33" s="91" t="s">
        <v>141</v>
      </c>
      <c r="B33" s="127" t="s">
        <v>60</v>
      </c>
      <c r="C33" s="5"/>
      <c r="D33" s="6"/>
      <c r="E33" s="7"/>
      <c r="F33" s="8">
        <v>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2">
        <v>15</v>
      </c>
      <c r="R33" s="2"/>
      <c r="S33" s="2"/>
      <c r="T33" s="2"/>
      <c r="U33" s="2">
        <v>1</v>
      </c>
      <c r="V33" s="2"/>
      <c r="W33" s="2"/>
      <c r="X33" s="2"/>
      <c r="Y33" s="2"/>
      <c r="Z33" s="2"/>
      <c r="AA33" s="8">
        <f t="shared" si="0"/>
        <v>15</v>
      </c>
      <c r="AB33" s="8">
        <f t="shared" si="1"/>
        <v>1</v>
      </c>
      <c r="AC33" s="9"/>
    </row>
    <row r="34" spans="1:29" ht="15">
      <c r="A34" s="92"/>
      <c r="B34" s="128"/>
      <c r="C34" s="5"/>
      <c r="D34" s="6"/>
      <c r="E34" s="7">
        <v>3</v>
      </c>
      <c r="F34" s="8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>
        <v>15</v>
      </c>
      <c r="T34" s="2"/>
      <c r="U34" s="2">
        <v>1</v>
      </c>
      <c r="V34" s="2"/>
      <c r="W34" s="2"/>
      <c r="X34" s="2"/>
      <c r="Y34" s="2"/>
      <c r="Z34" s="2"/>
      <c r="AA34" s="8">
        <f t="shared" si="0"/>
        <v>15</v>
      </c>
      <c r="AB34" s="8">
        <f t="shared" si="1"/>
        <v>1</v>
      </c>
      <c r="AC34" s="9"/>
    </row>
    <row r="35" spans="1:29" ht="15">
      <c r="A35" s="4" t="s">
        <v>28</v>
      </c>
      <c r="B35" s="37" t="s">
        <v>63</v>
      </c>
      <c r="C35" s="5"/>
      <c r="D35" s="6"/>
      <c r="E35" s="7">
        <v>3</v>
      </c>
      <c r="F35" s="8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>
        <v>15</v>
      </c>
      <c r="T35" s="2"/>
      <c r="U35" s="2">
        <v>2</v>
      </c>
      <c r="V35" s="2"/>
      <c r="W35" s="2"/>
      <c r="X35" s="2"/>
      <c r="Y35" s="2"/>
      <c r="Z35" s="2"/>
      <c r="AA35" s="8">
        <f t="shared" si="0"/>
        <v>15</v>
      </c>
      <c r="AB35" s="8">
        <f t="shared" si="1"/>
        <v>2</v>
      </c>
      <c r="AC35" s="9"/>
    </row>
    <row r="36" spans="1:29" s="39" customFormat="1" ht="15">
      <c r="A36" s="113" t="s">
        <v>19</v>
      </c>
      <c r="B36" s="114"/>
      <c r="C36" s="6"/>
      <c r="D36" s="6"/>
      <c r="E36" s="6"/>
      <c r="F36" s="6"/>
      <c r="G36" s="3">
        <f aca="true" t="shared" si="2" ref="G36:Z36">SUM(G20:G35)</f>
        <v>30</v>
      </c>
      <c r="H36" s="3">
        <f t="shared" si="2"/>
        <v>0</v>
      </c>
      <c r="I36" s="3">
        <f t="shared" si="2"/>
        <v>45</v>
      </c>
      <c r="J36" s="3">
        <f t="shared" si="2"/>
        <v>0</v>
      </c>
      <c r="K36" s="3">
        <f>SUM(K20:K35)</f>
        <v>9</v>
      </c>
      <c r="L36" s="3">
        <f t="shared" si="2"/>
        <v>45</v>
      </c>
      <c r="M36" s="3">
        <f t="shared" si="2"/>
        <v>0</v>
      </c>
      <c r="N36" s="3">
        <f t="shared" si="2"/>
        <v>75</v>
      </c>
      <c r="O36" s="3">
        <f t="shared" si="2"/>
        <v>0</v>
      </c>
      <c r="P36" s="3">
        <f t="shared" si="2"/>
        <v>12</v>
      </c>
      <c r="Q36" s="13">
        <f t="shared" si="2"/>
        <v>30</v>
      </c>
      <c r="R36" s="13">
        <f t="shared" si="2"/>
        <v>0</v>
      </c>
      <c r="S36" s="13">
        <f t="shared" si="2"/>
        <v>60</v>
      </c>
      <c r="T36" s="13">
        <f t="shared" si="2"/>
        <v>0</v>
      </c>
      <c r="U36" s="13">
        <f t="shared" si="2"/>
        <v>12</v>
      </c>
      <c r="V36" s="13">
        <f t="shared" si="2"/>
        <v>0</v>
      </c>
      <c r="W36" s="13">
        <f t="shared" si="2"/>
        <v>0</v>
      </c>
      <c r="X36" s="13">
        <f t="shared" si="2"/>
        <v>0</v>
      </c>
      <c r="Y36" s="13">
        <f t="shared" si="2"/>
        <v>0</v>
      </c>
      <c r="Z36" s="13">
        <f t="shared" si="2"/>
        <v>0</v>
      </c>
      <c r="AA36" s="6">
        <f>SUM(AA20:AA35)</f>
        <v>285</v>
      </c>
      <c r="AB36" s="6">
        <f>SUM(AB20:AB35)</f>
        <v>33</v>
      </c>
      <c r="AC36" s="12"/>
    </row>
    <row r="37" spans="1:29" ht="15" hidden="1">
      <c r="A37" s="112" t="s">
        <v>49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</row>
    <row r="38" spans="1:29" ht="15" hidden="1">
      <c r="A38" s="40" t="s">
        <v>15</v>
      </c>
      <c r="B38" s="41"/>
      <c r="C38" s="8"/>
      <c r="D38" s="6"/>
      <c r="E38" s="8"/>
      <c r="F38" s="8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8" t="e">
        <f>G38+H38+I38+J38+L38+M38+O38+N38+Q38+R38+S38+T38+V38+W38+X38+Y38+#REF!+#REF!+#REF!+#REF!+#REF!+#REF!+#REF!+#REF!</f>
        <v>#REF!</v>
      </c>
      <c r="AB38" s="8" t="e">
        <f>K38+P38+U38+Z38+#REF!+#REF!</f>
        <v>#REF!</v>
      </c>
      <c r="AC38" s="8"/>
    </row>
    <row r="39" spans="1:29" ht="15" hidden="1">
      <c r="A39" s="40" t="s">
        <v>16</v>
      </c>
      <c r="B39" s="41"/>
      <c r="C39" s="8"/>
      <c r="D39" s="6"/>
      <c r="E39" s="8"/>
      <c r="F39" s="8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8" t="e">
        <f>G39+H39+I39+J39+L39+M39+O39+N39+Q39+R39+S39+T39+V39+W39+X39+Y39+#REF!+#REF!+#REF!+#REF!+#REF!+#REF!+#REF!+#REF!</f>
        <v>#REF!</v>
      </c>
      <c r="AB39" s="8" t="e">
        <f>K39+P39+U39+Z39+#REF!+#REF!</f>
        <v>#REF!</v>
      </c>
      <c r="AC39" s="8"/>
    </row>
    <row r="40" spans="1:29" ht="15" hidden="1">
      <c r="A40" s="40" t="s">
        <v>17</v>
      </c>
      <c r="B40" s="41"/>
      <c r="C40" s="8"/>
      <c r="D40" s="6"/>
      <c r="E40" s="8"/>
      <c r="F40" s="8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8" t="e">
        <f>G40+H40+I40+J40+L40+M40+O40+N40+Q40+R40+S40+T40+V40+W40+X40+Y40+#REF!+#REF!+#REF!+#REF!+#REF!+#REF!+#REF!+#REF!</f>
        <v>#REF!</v>
      </c>
      <c r="AB40" s="8" t="e">
        <f>K40+P40+U40+Z40+#REF!+#REF!</f>
        <v>#REF!</v>
      </c>
      <c r="AC40" s="8"/>
    </row>
    <row r="41" spans="1:29" ht="15" hidden="1">
      <c r="A41" s="40" t="s">
        <v>18</v>
      </c>
      <c r="B41" s="41"/>
      <c r="C41" s="8"/>
      <c r="D41" s="6"/>
      <c r="E41" s="8"/>
      <c r="F41" s="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8" t="e">
        <f>G41+H41+I41+J41+L41+M41+O41+N41+Q41+R41+S41+T41+V41+W41+X41+Y41+#REF!+#REF!+#REF!+#REF!+#REF!+#REF!+#REF!+#REF!</f>
        <v>#REF!</v>
      </c>
      <c r="AB41" s="8" t="e">
        <f>K41+P41+U41+Z41+#REF!+#REF!</f>
        <v>#REF!</v>
      </c>
      <c r="AC41" s="8"/>
    </row>
    <row r="42" spans="1:29" ht="15" hidden="1">
      <c r="A42" s="40"/>
      <c r="B42" s="41"/>
      <c r="C42" s="8"/>
      <c r="D42" s="6"/>
      <c r="E42" s="8"/>
      <c r="F42" s="8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8" t="e">
        <f>G42+H42+I42+J42+L42+M42+O42+N42+Q42+R42+S42+T42+V42+W42+X42+Y42+#REF!+#REF!+#REF!+#REF!+#REF!+#REF!+#REF!+#REF!</f>
        <v>#REF!</v>
      </c>
      <c r="AB42" s="8" t="e">
        <f>K42+P42+U42+Z42+#REF!+#REF!</f>
        <v>#REF!</v>
      </c>
      <c r="AC42" s="8"/>
    </row>
    <row r="43" spans="1:29" ht="15" hidden="1">
      <c r="A43" s="40"/>
      <c r="B43" s="41"/>
      <c r="C43" s="8"/>
      <c r="D43" s="6"/>
      <c r="E43" s="8"/>
      <c r="F43" s="8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8" t="e">
        <f>G43+H43+I43+J43+L43+M43+O43+N43+Q43+R43+S43+T43+V43+W43+X43+Y43+#REF!+#REF!+#REF!+#REF!+#REF!+#REF!+#REF!+#REF!</f>
        <v>#REF!</v>
      </c>
      <c r="AB43" s="8" t="e">
        <f>K43+P43+U43+Z43+#REF!+#REF!</f>
        <v>#REF!</v>
      </c>
      <c r="AC43" s="8"/>
    </row>
    <row r="44" spans="1:29" s="39" customFormat="1" ht="15" hidden="1">
      <c r="A44" s="113" t="s">
        <v>19</v>
      </c>
      <c r="B44" s="114"/>
      <c r="C44" s="6"/>
      <c r="D44" s="6"/>
      <c r="E44" s="6"/>
      <c r="F44" s="6"/>
      <c r="G44" s="44">
        <f aca="true" t="shared" si="3" ref="G44:Z44">SUM(G38:G43)</f>
        <v>0</v>
      </c>
      <c r="H44" s="44">
        <f t="shared" si="3"/>
        <v>0</v>
      </c>
      <c r="I44" s="44">
        <f t="shared" si="3"/>
        <v>0</v>
      </c>
      <c r="J44" s="44">
        <f t="shared" si="3"/>
        <v>0</v>
      </c>
      <c r="K44" s="44">
        <f t="shared" si="3"/>
        <v>0</v>
      </c>
      <c r="L44" s="44">
        <f t="shared" si="3"/>
        <v>0</v>
      </c>
      <c r="M44" s="44">
        <f t="shared" si="3"/>
        <v>0</v>
      </c>
      <c r="N44" s="44">
        <f t="shared" si="3"/>
        <v>0</v>
      </c>
      <c r="O44" s="44">
        <f t="shared" si="3"/>
        <v>0</v>
      </c>
      <c r="P44" s="44">
        <f t="shared" si="3"/>
        <v>0</v>
      </c>
      <c r="Q44" s="45">
        <f t="shared" si="3"/>
        <v>0</v>
      </c>
      <c r="R44" s="45">
        <f t="shared" si="3"/>
        <v>0</v>
      </c>
      <c r="S44" s="45">
        <f t="shared" si="3"/>
        <v>0</v>
      </c>
      <c r="T44" s="45">
        <f t="shared" si="3"/>
        <v>0</v>
      </c>
      <c r="U44" s="45">
        <f t="shared" si="3"/>
        <v>0</v>
      </c>
      <c r="V44" s="45">
        <f t="shared" si="3"/>
        <v>0</v>
      </c>
      <c r="W44" s="45">
        <f t="shared" si="3"/>
        <v>0</v>
      </c>
      <c r="X44" s="45">
        <f t="shared" si="3"/>
        <v>0</v>
      </c>
      <c r="Y44" s="45">
        <f t="shared" si="3"/>
        <v>0</v>
      </c>
      <c r="Z44" s="45">
        <f t="shared" si="3"/>
        <v>0</v>
      </c>
      <c r="AA44" s="6"/>
      <c r="AB44" s="6" t="e">
        <f>SUM(AB38:AB43)</f>
        <v>#REF!</v>
      </c>
      <c r="AC44" s="6"/>
    </row>
    <row r="45" spans="1:29" s="39" customFormat="1" ht="15" hidden="1">
      <c r="A45" s="38"/>
      <c r="B45" s="46"/>
      <c r="C45" s="47"/>
      <c r="D45" s="47"/>
      <c r="E45" s="47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7">
        <f>SUM(AA44,AA36)</f>
        <v>285</v>
      </c>
      <c r="AB45" s="47" t="e">
        <f>SUM(AB44,AB36)</f>
        <v>#REF!</v>
      </c>
      <c r="AC45" s="50"/>
    </row>
    <row r="46" spans="1:29" ht="15">
      <c r="A46" s="105" t="s">
        <v>170</v>
      </c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8"/>
    </row>
    <row r="47" spans="1:29" ht="20.25" customHeight="1">
      <c r="A47" s="91" t="s">
        <v>142</v>
      </c>
      <c r="B47" s="127" t="s">
        <v>50</v>
      </c>
      <c r="C47" s="5"/>
      <c r="D47" s="6"/>
      <c r="E47" s="7"/>
      <c r="F47" s="8">
        <v>1</v>
      </c>
      <c r="G47" s="1">
        <v>15</v>
      </c>
      <c r="H47" s="1"/>
      <c r="I47" s="1"/>
      <c r="J47" s="1"/>
      <c r="K47" s="1">
        <v>1</v>
      </c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8">
        <f>G47+H47+I47+J47+L47+M47+N47+O47+Q47+R47+S47+T47+V47+W47+X47+Y47</f>
        <v>15</v>
      </c>
      <c r="AB47" s="8">
        <f>K47+P47+U47+Z47</f>
        <v>1</v>
      </c>
      <c r="AC47" s="9"/>
    </row>
    <row r="48" spans="1:29" ht="20.25" customHeight="1">
      <c r="A48" s="92"/>
      <c r="B48" s="128"/>
      <c r="C48" s="5"/>
      <c r="D48" s="6">
        <v>2</v>
      </c>
      <c r="E48" s="7">
        <v>1.2</v>
      </c>
      <c r="F48" s="8"/>
      <c r="G48" s="1"/>
      <c r="H48" s="1"/>
      <c r="I48" s="1">
        <v>15</v>
      </c>
      <c r="J48" s="1"/>
      <c r="K48" s="1">
        <v>1</v>
      </c>
      <c r="L48" s="1"/>
      <c r="M48" s="1"/>
      <c r="N48" s="1">
        <v>15</v>
      </c>
      <c r="O48" s="1"/>
      <c r="P48" s="1">
        <v>3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8">
        <f aca="true" t="shared" si="4" ref="AA48:AA61">G48+H48+I48+J48+L48+M48+N48+O48+Q48+R48+S48+T48+V48+W48+X48+Y48</f>
        <v>30</v>
      </c>
      <c r="AB48" s="8">
        <f aca="true" t="shared" si="5" ref="AB48:AB61">K48+P48+U48+Z48</f>
        <v>4</v>
      </c>
      <c r="AC48" s="9"/>
    </row>
    <row r="49" spans="1:29" ht="25.5">
      <c r="A49" s="4" t="s">
        <v>29</v>
      </c>
      <c r="B49" s="37" t="s">
        <v>51</v>
      </c>
      <c r="C49" s="5"/>
      <c r="D49" s="6">
        <v>1</v>
      </c>
      <c r="E49" s="7"/>
      <c r="F49" s="8">
        <v>1</v>
      </c>
      <c r="G49" s="1">
        <v>20</v>
      </c>
      <c r="H49" s="1"/>
      <c r="I49" s="1"/>
      <c r="J49" s="1"/>
      <c r="K49" s="1">
        <v>4</v>
      </c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8">
        <f t="shared" si="4"/>
        <v>20</v>
      </c>
      <c r="AB49" s="8">
        <f t="shared" si="5"/>
        <v>4</v>
      </c>
      <c r="AC49" s="9"/>
    </row>
    <row r="50" spans="1:29" ht="25.5">
      <c r="A50" s="4" t="s">
        <v>143</v>
      </c>
      <c r="B50" s="37" t="s">
        <v>56</v>
      </c>
      <c r="C50" s="5"/>
      <c r="D50" s="6">
        <v>1</v>
      </c>
      <c r="E50" s="7"/>
      <c r="F50" s="8">
        <v>1</v>
      </c>
      <c r="G50" s="1">
        <v>20</v>
      </c>
      <c r="H50" s="1"/>
      <c r="I50" s="1"/>
      <c r="J50" s="1"/>
      <c r="K50" s="1">
        <v>5</v>
      </c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8">
        <f t="shared" si="4"/>
        <v>20</v>
      </c>
      <c r="AB50" s="8">
        <f t="shared" si="5"/>
        <v>5</v>
      </c>
      <c r="AC50" s="9"/>
    </row>
    <row r="51" spans="1:29" ht="15">
      <c r="A51" s="91" t="s">
        <v>30</v>
      </c>
      <c r="B51" s="127" t="s">
        <v>54</v>
      </c>
      <c r="C51" s="5"/>
      <c r="D51" s="6"/>
      <c r="E51" s="7"/>
      <c r="F51" s="8">
        <v>1</v>
      </c>
      <c r="G51" s="1">
        <v>15</v>
      </c>
      <c r="H51" s="1"/>
      <c r="I51" s="1"/>
      <c r="J51" s="1"/>
      <c r="K51" s="1">
        <v>1</v>
      </c>
      <c r="L51" s="1"/>
      <c r="M51" s="1"/>
      <c r="N51" s="1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  <c r="AA51" s="8">
        <f t="shared" si="4"/>
        <v>15</v>
      </c>
      <c r="AB51" s="8">
        <f t="shared" si="5"/>
        <v>1</v>
      </c>
      <c r="AC51" s="9"/>
    </row>
    <row r="52" spans="1:29" ht="15">
      <c r="A52" s="92"/>
      <c r="B52" s="128"/>
      <c r="C52" s="5"/>
      <c r="D52" s="6"/>
      <c r="E52" s="7">
        <v>1</v>
      </c>
      <c r="F52" s="8"/>
      <c r="G52" s="1"/>
      <c r="H52" s="1"/>
      <c r="I52" s="1">
        <v>15</v>
      </c>
      <c r="J52" s="1"/>
      <c r="K52" s="1">
        <v>1</v>
      </c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8">
        <f t="shared" si="4"/>
        <v>15</v>
      </c>
      <c r="AB52" s="8">
        <f t="shared" si="5"/>
        <v>1</v>
      </c>
      <c r="AC52" s="9"/>
    </row>
    <row r="53" spans="1:29" ht="15">
      <c r="A53" s="91" t="s">
        <v>144</v>
      </c>
      <c r="B53" s="127" t="s">
        <v>52</v>
      </c>
      <c r="C53" s="5"/>
      <c r="D53" s="6">
        <v>2</v>
      </c>
      <c r="E53" s="7"/>
      <c r="F53" s="8">
        <v>2</v>
      </c>
      <c r="G53" s="1"/>
      <c r="H53" s="1"/>
      <c r="I53" s="1"/>
      <c r="J53" s="1"/>
      <c r="K53" s="1"/>
      <c r="L53" s="1">
        <v>15</v>
      </c>
      <c r="M53" s="1"/>
      <c r="N53" s="1"/>
      <c r="O53" s="1"/>
      <c r="P53" s="1">
        <v>1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8">
        <f t="shared" si="4"/>
        <v>15</v>
      </c>
      <c r="AB53" s="8">
        <f t="shared" si="5"/>
        <v>1</v>
      </c>
      <c r="AC53" s="9"/>
    </row>
    <row r="54" spans="1:29" ht="15">
      <c r="A54" s="92"/>
      <c r="B54" s="128"/>
      <c r="C54" s="5"/>
      <c r="D54" s="6"/>
      <c r="E54" s="7">
        <v>2</v>
      </c>
      <c r="F54" s="8"/>
      <c r="G54" s="1"/>
      <c r="H54" s="1"/>
      <c r="I54" s="1"/>
      <c r="J54" s="1"/>
      <c r="K54" s="1"/>
      <c r="L54" s="1"/>
      <c r="M54" s="1"/>
      <c r="N54" s="1">
        <v>15</v>
      </c>
      <c r="O54" s="1"/>
      <c r="P54" s="1">
        <v>3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8">
        <f t="shared" si="4"/>
        <v>15</v>
      </c>
      <c r="AB54" s="8">
        <f t="shared" si="5"/>
        <v>3</v>
      </c>
      <c r="AC54" s="9"/>
    </row>
    <row r="55" spans="1:29" ht="15">
      <c r="A55" s="91" t="s">
        <v>32</v>
      </c>
      <c r="B55" s="127" t="s">
        <v>55</v>
      </c>
      <c r="C55" s="5"/>
      <c r="D55" s="6"/>
      <c r="E55" s="7"/>
      <c r="F55" s="8">
        <v>2</v>
      </c>
      <c r="G55" s="1"/>
      <c r="H55" s="1"/>
      <c r="I55" s="1"/>
      <c r="J55" s="1"/>
      <c r="K55" s="1"/>
      <c r="L55" s="1">
        <v>15</v>
      </c>
      <c r="M55" s="1"/>
      <c r="N55" s="1"/>
      <c r="O55" s="1"/>
      <c r="P55" s="1">
        <v>1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8">
        <f t="shared" si="4"/>
        <v>15</v>
      </c>
      <c r="AB55" s="8">
        <f t="shared" si="5"/>
        <v>1</v>
      </c>
      <c r="AC55" s="9"/>
    </row>
    <row r="56" spans="1:29" ht="15">
      <c r="A56" s="92"/>
      <c r="B56" s="128"/>
      <c r="C56" s="5"/>
      <c r="D56" s="6"/>
      <c r="E56" s="7">
        <v>2</v>
      </c>
      <c r="F56" s="8"/>
      <c r="G56" s="1"/>
      <c r="H56" s="1"/>
      <c r="I56" s="1"/>
      <c r="J56" s="1"/>
      <c r="K56" s="1"/>
      <c r="L56" s="1"/>
      <c r="M56" s="1"/>
      <c r="N56" s="1">
        <v>15</v>
      </c>
      <c r="O56" s="1"/>
      <c r="P56" s="1">
        <v>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8">
        <f t="shared" si="4"/>
        <v>15</v>
      </c>
      <c r="AB56" s="8">
        <f t="shared" si="5"/>
        <v>1</v>
      </c>
      <c r="AC56" s="9"/>
    </row>
    <row r="57" spans="1:29" ht="39" customHeight="1">
      <c r="A57" s="4" t="s">
        <v>33</v>
      </c>
      <c r="B57" s="37" t="s">
        <v>53</v>
      </c>
      <c r="C57" s="5"/>
      <c r="D57" s="6"/>
      <c r="E57" s="7">
        <v>2</v>
      </c>
      <c r="F57" s="8"/>
      <c r="G57" s="1"/>
      <c r="H57" s="1"/>
      <c r="I57" s="1"/>
      <c r="J57" s="1"/>
      <c r="K57" s="1"/>
      <c r="L57" s="1"/>
      <c r="M57" s="1"/>
      <c r="N57" s="1">
        <v>15</v>
      </c>
      <c r="O57" s="1"/>
      <c r="P57" s="1">
        <v>1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8">
        <f t="shared" si="4"/>
        <v>15</v>
      </c>
      <c r="AB57" s="8">
        <f t="shared" si="5"/>
        <v>1</v>
      </c>
      <c r="AC57" s="9"/>
    </row>
    <row r="58" spans="1:29" ht="15">
      <c r="A58" s="91" t="s">
        <v>34</v>
      </c>
      <c r="B58" s="127" t="s">
        <v>57</v>
      </c>
      <c r="C58" s="5"/>
      <c r="D58" s="6"/>
      <c r="E58" s="7"/>
      <c r="F58" s="8">
        <v>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2">
        <v>15</v>
      </c>
      <c r="R58" s="2"/>
      <c r="S58" s="2"/>
      <c r="T58" s="2"/>
      <c r="U58" s="2">
        <v>1</v>
      </c>
      <c r="V58" s="2"/>
      <c r="W58" s="2"/>
      <c r="X58" s="2"/>
      <c r="Y58" s="2"/>
      <c r="Z58" s="2"/>
      <c r="AA58" s="8">
        <f t="shared" si="4"/>
        <v>15</v>
      </c>
      <c r="AB58" s="8">
        <f t="shared" si="5"/>
        <v>1</v>
      </c>
      <c r="AC58" s="9"/>
    </row>
    <row r="59" spans="1:29" ht="15">
      <c r="A59" s="92"/>
      <c r="B59" s="128"/>
      <c r="C59" s="5"/>
      <c r="D59" s="6"/>
      <c r="E59" s="7">
        <v>3</v>
      </c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  <c r="S59" s="2">
        <v>15</v>
      </c>
      <c r="T59" s="2"/>
      <c r="U59" s="2">
        <v>1</v>
      </c>
      <c r="V59" s="2"/>
      <c r="W59" s="2"/>
      <c r="X59" s="2"/>
      <c r="Y59" s="2"/>
      <c r="Z59" s="2"/>
      <c r="AA59" s="8">
        <f t="shared" si="4"/>
        <v>15</v>
      </c>
      <c r="AB59" s="8">
        <f t="shared" si="5"/>
        <v>1</v>
      </c>
      <c r="AC59" s="9"/>
    </row>
    <row r="60" spans="1:29" ht="15">
      <c r="A60" s="91" t="s">
        <v>35</v>
      </c>
      <c r="B60" s="127" t="s">
        <v>58</v>
      </c>
      <c r="C60" s="5"/>
      <c r="D60" s="6">
        <v>3</v>
      </c>
      <c r="E60" s="7"/>
      <c r="F60" s="8">
        <v>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2">
        <v>15</v>
      </c>
      <c r="R60" s="2"/>
      <c r="S60" s="2"/>
      <c r="T60" s="2"/>
      <c r="U60" s="2">
        <v>1</v>
      </c>
      <c r="V60" s="2"/>
      <c r="W60" s="2"/>
      <c r="X60" s="2"/>
      <c r="Y60" s="2"/>
      <c r="Z60" s="2"/>
      <c r="AA60" s="8">
        <f t="shared" si="4"/>
        <v>15</v>
      </c>
      <c r="AB60" s="8">
        <f t="shared" si="5"/>
        <v>1</v>
      </c>
      <c r="AC60" s="9"/>
    </row>
    <row r="61" spans="1:29" ht="15">
      <c r="A61" s="92"/>
      <c r="B61" s="128"/>
      <c r="C61" s="5"/>
      <c r="D61" s="6"/>
      <c r="E61" s="7">
        <v>3</v>
      </c>
      <c r="F61" s="8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  <c r="S61" s="2">
        <v>15</v>
      </c>
      <c r="T61" s="2"/>
      <c r="U61" s="2">
        <v>3</v>
      </c>
      <c r="V61" s="2"/>
      <c r="W61" s="2"/>
      <c r="X61" s="2"/>
      <c r="Y61" s="2"/>
      <c r="Z61" s="2"/>
      <c r="AA61" s="8">
        <f t="shared" si="4"/>
        <v>15</v>
      </c>
      <c r="AB61" s="8">
        <f t="shared" si="5"/>
        <v>3</v>
      </c>
      <c r="AC61" s="9"/>
    </row>
    <row r="62" spans="1:29" s="39" customFormat="1" ht="15">
      <c r="A62" s="110" t="s">
        <v>19</v>
      </c>
      <c r="B62" s="111"/>
      <c r="C62" s="6"/>
      <c r="D62" s="6"/>
      <c r="E62" s="6"/>
      <c r="F62" s="6"/>
      <c r="G62" s="3">
        <f aca="true" t="shared" si="6" ref="G62:AB62">SUM(G47:G61)</f>
        <v>70</v>
      </c>
      <c r="H62" s="3">
        <f t="shared" si="6"/>
        <v>0</v>
      </c>
      <c r="I62" s="3">
        <f t="shared" si="6"/>
        <v>30</v>
      </c>
      <c r="J62" s="3">
        <f t="shared" si="6"/>
        <v>0</v>
      </c>
      <c r="K62" s="3">
        <f t="shared" si="6"/>
        <v>13</v>
      </c>
      <c r="L62" s="3">
        <f t="shared" si="6"/>
        <v>30</v>
      </c>
      <c r="M62" s="3">
        <f t="shared" si="6"/>
        <v>0</v>
      </c>
      <c r="N62" s="3">
        <f t="shared" si="6"/>
        <v>60</v>
      </c>
      <c r="O62" s="3">
        <f t="shared" si="6"/>
        <v>0</v>
      </c>
      <c r="P62" s="3">
        <f t="shared" si="6"/>
        <v>10</v>
      </c>
      <c r="Q62" s="13">
        <f t="shared" si="6"/>
        <v>30</v>
      </c>
      <c r="R62" s="13">
        <f t="shared" si="6"/>
        <v>0</v>
      </c>
      <c r="S62" s="13">
        <f t="shared" si="6"/>
        <v>30</v>
      </c>
      <c r="T62" s="13">
        <f t="shared" si="6"/>
        <v>0</v>
      </c>
      <c r="U62" s="13">
        <f t="shared" si="6"/>
        <v>6</v>
      </c>
      <c r="V62" s="13">
        <f t="shared" si="6"/>
        <v>0</v>
      </c>
      <c r="W62" s="13">
        <f t="shared" si="6"/>
        <v>0</v>
      </c>
      <c r="X62" s="13">
        <f t="shared" si="6"/>
        <v>0</v>
      </c>
      <c r="Y62" s="13">
        <f t="shared" si="6"/>
        <v>0</v>
      </c>
      <c r="Z62" s="13">
        <f t="shared" si="6"/>
        <v>0</v>
      </c>
      <c r="AA62" s="6">
        <f t="shared" si="6"/>
        <v>250</v>
      </c>
      <c r="AB62" s="6">
        <f t="shared" si="6"/>
        <v>29</v>
      </c>
      <c r="AC62" s="12"/>
    </row>
    <row r="63" spans="1:29" s="39" customFormat="1" ht="15" hidden="1">
      <c r="A63" s="112" t="s">
        <v>20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8"/>
    </row>
    <row r="64" spans="1:29" ht="15" hidden="1">
      <c r="A64" s="40" t="s">
        <v>15</v>
      </c>
      <c r="B64" s="41"/>
      <c r="C64" s="8"/>
      <c r="D64" s="6"/>
      <c r="E64" s="8"/>
      <c r="F64" s="8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8" t="e">
        <f>G64+H64+I64+J64+L64+M64+O64+N64+Q64+R64+S64+T64+V64+W64+X64+Y64+#REF!+#REF!+#REF!+#REF!+#REF!+#REF!+#REF!+#REF!</f>
        <v>#REF!</v>
      </c>
      <c r="AB64" s="8" t="e">
        <f>K64+P64+U64+Z64+#REF!+#REF!</f>
        <v>#REF!</v>
      </c>
      <c r="AC64" s="8"/>
    </row>
    <row r="65" spans="1:29" ht="15" hidden="1">
      <c r="A65" s="40" t="s">
        <v>16</v>
      </c>
      <c r="B65" s="41"/>
      <c r="C65" s="8"/>
      <c r="D65" s="6"/>
      <c r="E65" s="8"/>
      <c r="F65" s="8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8" t="e">
        <f>G65+H65+I65+J65+L65+M65+O65+N65+Q65+R65+S65+T65+V65+W65+X65+Y65+#REF!+#REF!+#REF!+#REF!+#REF!+#REF!+#REF!+#REF!</f>
        <v>#REF!</v>
      </c>
      <c r="AB65" s="8" t="e">
        <f>K65+P65+U65+Z65+#REF!+#REF!</f>
        <v>#REF!</v>
      </c>
      <c r="AC65" s="8"/>
    </row>
    <row r="66" spans="1:29" ht="16.5" customHeight="1" hidden="1">
      <c r="A66" s="40" t="s">
        <v>17</v>
      </c>
      <c r="B66" s="41"/>
      <c r="C66" s="8"/>
      <c r="D66" s="6"/>
      <c r="E66" s="8"/>
      <c r="F66" s="8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8" t="e">
        <f>G66+H66+I66+J66+L66+M66+O66+N66+Q66+R66+S66+T66+V66+W66+X66+Y66+#REF!+#REF!+#REF!+#REF!+#REF!+#REF!+#REF!+#REF!</f>
        <v>#REF!</v>
      </c>
      <c r="AB66" s="8" t="e">
        <f>K66+P66+U66+Z66+#REF!+#REF!</f>
        <v>#REF!</v>
      </c>
      <c r="AC66" s="8"/>
    </row>
    <row r="67" spans="1:29" ht="17.25" customHeight="1" hidden="1">
      <c r="A67" s="40" t="s">
        <v>18</v>
      </c>
      <c r="B67" s="41"/>
      <c r="C67" s="8"/>
      <c r="D67" s="6"/>
      <c r="E67" s="8"/>
      <c r="F67" s="8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8" t="e">
        <f>G67+H67+I67+J67+L67+M67+O67+N67+Q67+R67+S67+T67+V67+W67+X67+Y67+#REF!+#REF!+#REF!+#REF!+#REF!+#REF!+#REF!+#REF!</f>
        <v>#REF!</v>
      </c>
      <c r="AB67" s="8" t="e">
        <f>K67+P67+U67+Z67+#REF!+#REF!</f>
        <v>#REF!</v>
      </c>
      <c r="AC67" s="8"/>
    </row>
    <row r="68" spans="1:29" ht="17.25" customHeight="1" hidden="1">
      <c r="A68" s="40"/>
      <c r="B68" s="41"/>
      <c r="C68" s="8"/>
      <c r="D68" s="6"/>
      <c r="E68" s="8"/>
      <c r="F68" s="8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8" t="e">
        <f>G68+H68+I68+J68+L68+M68+O68+N68+Q68+R68+S68+T68+V68+W68+X68+Y68+#REF!+#REF!+#REF!+#REF!+#REF!+#REF!+#REF!+#REF!</f>
        <v>#REF!</v>
      </c>
      <c r="AB68" s="8" t="e">
        <f>K68+P68+U68+Z68+#REF!+#REF!</f>
        <v>#REF!</v>
      </c>
      <c r="AC68" s="8"/>
    </row>
    <row r="69" spans="1:29" ht="17.25" customHeight="1" hidden="1">
      <c r="A69" s="40"/>
      <c r="B69" s="41"/>
      <c r="C69" s="8"/>
      <c r="D69" s="6"/>
      <c r="E69" s="8"/>
      <c r="F69" s="8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8" t="e">
        <f>G69+H69+I69+J69+L69+M69+O69+N69+Q69+R69+S69+T69+V69+W69+X69+Y69+#REF!+#REF!+#REF!+#REF!+#REF!+#REF!+#REF!+#REF!</f>
        <v>#REF!</v>
      </c>
      <c r="AB69" s="8" t="e">
        <f>K69+P69+U69+Z69+#REF!+#REF!</f>
        <v>#REF!</v>
      </c>
      <c r="AC69" s="8"/>
    </row>
    <row r="70" spans="1:29" ht="15" hidden="1">
      <c r="A70" s="113" t="s">
        <v>19</v>
      </c>
      <c r="B70" s="114"/>
      <c r="C70" s="6"/>
      <c r="D70" s="6"/>
      <c r="E70" s="6"/>
      <c r="F70" s="6"/>
      <c r="G70" s="44">
        <f>SUM(G64:G69)</f>
        <v>0</v>
      </c>
      <c r="H70" s="44">
        <f aca="true" t="shared" si="7" ref="H70:AB70">SUM(H64:H69)</f>
        <v>0</v>
      </c>
      <c r="I70" s="44">
        <f t="shared" si="7"/>
        <v>0</v>
      </c>
      <c r="J70" s="44">
        <f t="shared" si="7"/>
        <v>0</v>
      </c>
      <c r="K70" s="44">
        <f t="shared" si="7"/>
        <v>0</v>
      </c>
      <c r="L70" s="44">
        <f t="shared" si="7"/>
        <v>0</v>
      </c>
      <c r="M70" s="44">
        <f t="shared" si="7"/>
        <v>0</v>
      </c>
      <c r="N70" s="44">
        <f t="shared" si="7"/>
        <v>0</v>
      </c>
      <c r="O70" s="44">
        <f t="shared" si="7"/>
        <v>0</v>
      </c>
      <c r="P70" s="44">
        <f t="shared" si="7"/>
        <v>0</v>
      </c>
      <c r="Q70" s="45">
        <f t="shared" si="7"/>
        <v>0</v>
      </c>
      <c r="R70" s="45">
        <f t="shared" si="7"/>
        <v>0</v>
      </c>
      <c r="S70" s="45">
        <f t="shared" si="7"/>
        <v>0</v>
      </c>
      <c r="T70" s="45">
        <f t="shared" si="7"/>
        <v>0</v>
      </c>
      <c r="U70" s="45">
        <f t="shared" si="7"/>
        <v>0</v>
      </c>
      <c r="V70" s="45">
        <f t="shared" si="7"/>
        <v>0</v>
      </c>
      <c r="W70" s="45">
        <f t="shared" si="7"/>
        <v>0</v>
      </c>
      <c r="X70" s="45">
        <f t="shared" si="7"/>
        <v>0</v>
      </c>
      <c r="Y70" s="45">
        <f t="shared" si="7"/>
        <v>0</v>
      </c>
      <c r="Z70" s="45">
        <f t="shared" si="7"/>
        <v>0</v>
      </c>
      <c r="AA70" s="6" t="e">
        <f t="shared" si="7"/>
        <v>#REF!</v>
      </c>
      <c r="AB70" s="6" t="e">
        <f t="shared" si="7"/>
        <v>#REF!</v>
      </c>
      <c r="AC70" s="6"/>
    </row>
    <row r="71" spans="1:29" ht="15">
      <c r="A71" s="93" t="s">
        <v>164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</row>
    <row r="72" spans="1:29" ht="25.5">
      <c r="A72" s="4" t="s">
        <v>36</v>
      </c>
      <c r="B72" s="11" t="s">
        <v>61</v>
      </c>
      <c r="C72" s="8"/>
      <c r="D72" s="6"/>
      <c r="E72" s="51" t="s">
        <v>42</v>
      </c>
      <c r="F72" s="8"/>
      <c r="G72" s="1"/>
      <c r="H72" s="1"/>
      <c r="I72" s="1"/>
      <c r="J72" s="1">
        <v>30</v>
      </c>
      <c r="K72" s="1">
        <v>3</v>
      </c>
      <c r="L72" s="1"/>
      <c r="M72" s="1"/>
      <c r="N72" s="1"/>
      <c r="O72" s="1">
        <v>30</v>
      </c>
      <c r="P72" s="1">
        <v>3</v>
      </c>
      <c r="Q72" s="2"/>
      <c r="R72" s="2"/>
      <c r="S72" s="2"/>
      <c r="T72" s="2">
        <v>30</v>
      </c>
      <c r="U72" s="2">
        <v>3</v>
      </c>
      <c r="V72" s="2"/>
      <c r="W72" s="2"/>
      <c r="X72" s="2"/>
      <c r="Y72" s="2">
        <v>30</v>
      </c>
      <c r="Z72" s="2">
        <v>23</v>
      </c>
      <c r="AA72" s="52">
        <f>G72+H72+I72+J72+L72+M72+N72+O72+Q72+R72+S72+T72+V72+W72+X72+Y72</f>
        <v>120</v>
      </c>
      <c r="AB72" s="52">
        <f>K72+P72+U72+Z72</f>
        <v>32</v>
      </c>
      <c r="AC72" s="53"/>
    </row>
    <row r="73" spans="1:29" ht="15.75" customHeight="1">
      <c r="A73" s="4" t="s">
        <v>145</v>
      </c>
      <c r="B73" s="11" t="s">
        <v>213</v>
      </c>
      <c r="C73" s="54"/>
      <c r="D73" s="55"/>
      <c r="E73" s="51">
        <v>1.2</v>
      </c>
      <c r="F73" s="52"/>
      <c r="G73" s="56"/>
      <c r="H73" s="56"/>
      <c r="I73" s="56">
        <v>30</v>
      </c>
      <c r="J73" s="56"/>
      <c r="K73" s="56">
        <v>2</v>
      </c>
      <c r="L73" s="56"/>
      <c r="M73" s="56"/>
      <c r="N73" s="56">
        <v>30</v>
      </c>
      <c r="O73" s="56"/>
      <c r="P73" s="56">
        <v>2</v>
      </c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2">
        <f>G73+H73+I73+J73+L73+M73+N73+O73+Q73+R73+S73+T73+V73+W73+X73+Y73</f>
        <v>60</v>
      </c>
      <c r="AB73" s="52">
        <f>K73+P73+U73+Z73</f>
        <v>4</v>
      </c>
      <c r="AC73" s="53"/>
    </row>
    <row r="74" spans="1:29" ht="15">
      <c r="A74" s="4" t="s">
        <v>37</v>
      </c>
      <c r="B74" s="11" t="s">
        <v>183</v>
      </c>
      <c r="C74" s="8"/>
      <c r="D74" s="6"/>
      <c r="E74" s="51"/>
      <c r="F74" s="8">
        <v>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2"/>
      <c r="S74" s="2"/>
      <c r="T74" s="2"/>
      <c r="U74" s="2"/>
      <c r="V74" s="2">
        <v>30</v>
      </c>
      <c r="W74" s="2"/>
      <c r="X74" s="2"/>
      <c r="Y74" s="2"/>
      <c r="Z74" s="2">
        <v>2</v>
      </c>
      <c r="AA74" s="52">
        <f>G74+H74+I74+J74+L74+M74+N74+O74+Q74+R74+S74+T74+V74+W74+X74+Y74</f>
        <v>30</v>
      </c>
      <c r="AB74" s="52">
        <f>K74+P74+U74+Z74</f>
        <v>2</v>
      </c>
      <c r="AC74" s="53"/>
    </row>
    <row r="75" spans="1:29" ht="15">
      <c r="A75" s="113" t="s">
        <v>19</v>
      </c>
      <c r="B75" s="114"/>
      <c r="C75" s="6"/>
      <c r="D75" s="6"/>
      <c r="E75" s="6"/>
      <c r="F75" s="6"/>
      <c r="G75" s="3">
        <f>SUM(G72:G74)</f>
        <v>0</v>
      </c>
      <c r="H75" s="3">
        <f>SUM(H72:H74)</f>
        <v>0</v>
      </c>
      <c r="I75" s="3">
        <f>SUM(I72:I74)</f>
        <v>30</v>
      </c>
      <c r="J75" s="3">
        <f>SUM(J72:J74)</f>
        <v>30</v>
      </c>
      <c r="K75" s="3">
        <f aca="true" t="shared" si="8" ref="K75:AB75">SUM(K72:K74)</f>
        <v>5</v>
      </c>
      <c r="L75" s="3">
        <f t="shared" si="8"/>
        <v>0</v>
      </c>
      <c r="M75" s="3">
        <f t="shared" si="8"/>
        <v>0</v>
      </c>
      <c r="N75" s="3">
        <f t="shared" si="8"/>
        <v>30</v>
      </c>
      <c r="O75" s="3">
        <f t="shared" si="8"/>
        <v>30</v>
      </c>
      <c r="P75" s="3">
        <f t="shared" si="8"/>
        <v>5</v>
      </c>
      <c r="Q75" s="13">
        <f t="shared" si="8"/>
        <v>0</v>
      </c>
      <c r="R75" s="13">
        <f t="shared" si="8"/>
        <v>0</v>
      </c>
      <c r="S75" s="13">
        <f t="shared" si="8"/>
        <v>0</v>
      </c>
      <c r="T75" s="13">
        <f t="shared" si="8"/>
        <v>30</v>
      </c>
      <c r="U75" s="13">
        <f t="shared" si="8"/>
        <v>3</v>
      </c>
      <c r="V75" s="13">
        <f t="shared" si="8"/>
        <v>30</v>
      </c>
      <c r="W75" s="13">
        <f t="shared" si="8"/>
        <v>0</v>
      </c>
      <c r="X75" s="13">
        <f t="shared" si="8"/>
        <v>0</v>
      </c>
      <c r="Y75" s="13">
        <f t="shared" si="8"/>
        <v>30</v>
      </c>
      <c r="Z75" s="13">
        <f t="shared" si="8"/>
        <v>25</v>
      </c>
      <c r="AA75" s="6">
        <f t="shared" si="8"/>
        <v>210</v>
      </c>
      <c r="AB75" s="6">
        <f t="shared" si="8"/>
        <v>38</v>
      </c>
      <c r="AC75" s="12"/>
    </row>
    <row r="76" spans="1:29" ht="15">
      <c r="A76" s="112" t="s">
        <v>171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8"/>
    </row>
    <row r="77" spans="1:29" ht="15">
      <c r="A77" s="105" t="s">
        <v>172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8"/>
    </row>
    <row r="78" spans="1:29" ht="15">
      <c r="A78" s="112" t="s">
        <v>212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8"/>
    </row>
    <row r="79" spans="1:29" ht="15">
      <c r="A79" s="4" t="s">
        <v>146</v>
      </c>
      <c r="B79" s="11" t="s">
        <v>31</v>
      </c>
      <c r="C79" s="5"/>
      <c r="D79" s="6"/>
      <c r="E79" s="7">
        <v>1</v>
      </c>
      <c r="F79" s="8"/>
      <c r="G79" s="1">
        <v>30</v>
      </c>
      <c r="H79" s="1"/>
      <c r="I79" s="1"/>
      <c r="J79" s="1"/>
      <c r="K79" s="1">
        <v>2</v>
      </c>
      <c r="L79" s="1"/>
      <c r="M79" s="1"/>
      <c r="N79" s="1"/>
      <c r="O79" s="1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  <c r="AA79" s="8">
        <f>G79+H79+I79+J79+L79+M79+N79+O79+Q79+R79+S79+T79+V79+W79+X79+Y79</f>
        <v>30</v>
      </c>
      <c r="AB79" s="8">
        <f>K79+P79+U79+Z79</f>
        <v>2</v>
      </c>
      <c r="AC79" s="9"/>
    </row>
    <row r="80" spans="1:29" ht="15">
      <c r="A80" s="4" t="s">
        <v>38</v>
      </c>
      <c r="B80" s="11" t="s">
        <v>25</v>
      </c>
      <c r="C80" s="5"/>
      <c r="D80" s="6"/>
      <c r="E80" s="7">
        <v>1</v>
      </c>
      <c r="F80" s="8"/>
      <c r="G80" s="1">
        <v>30</v>
      </c>
      <c r="H80" s="1"/>
      <c r="I80" s="1"/>
      <c r="J80" s="1"/>
      <c r="K80" s="1">
        <v>1</v>
      </c>
      <c r="L80" s="1"/>
      <c r="M80" s="1"/>
      <c r="N80" s="1"/>
      <c r="O80" s="1"/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  <c r="AA80" s="8">
        <f>G80+H80+I80+J80+L80+M80+N80+O80+Q80+R80+S80+T80+V80+W80+X80+Y80</f>
        <v>30</v>
      </c>
      <c r="AB80" s="8">
        <f>K80+P80+U80+Z80</f>
        <v>1</v>
      </c>
      <c r="AC80" s="9"/>
    </row>
    <row r="81" spans="1:29" ht="15">
      <c r="A81" s="112" t="s">
        <v>173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8"/>
    </row>
    <row r="82" spans="1:29" ht="15">
      <c r="A82" s="4" t="s">
        <v>147</v>
      </c>
      <c r="B82" s="11" t="s">
        <v>160</v>
      </c>
      <c r="C82" s="5"/>
      <c r="D82" s="6"/>
      <c r="E82" s="7">
        <v>2.3</v>
      </c>
      <c r="F82" s="8"/>
      <c r="G82" s="1"/>
      <c r="H82" s="1"/>
      <c r="I82" s="1"/>
      <c r="J82" s="1"/>
      <c r="K82" s="1"/>
      <c r="L82" s="1"/>
      <c r="M82" s="1"/>
      <c r="N82" s="1">
        <v>30</v>
      </c>
      <c r="O82" s="1"/>
      <c r="P82" s="1">
        <v>1</v>
      </c>
      <c r="Q82" s="2"/>
      <c r="R82" s="2"/>
      <c r="S82" s="2">
        <v>30</v>
      </c>
      <c r="T82" s="2"/>
      <c r="U82" s="2">
        <v>1</v>
      </c>
      <c r="V82" s="2"/>
      <c r="W82" s="2"/>
      <c r="X82" s="2"/>
      <c r="Y82" s="2"/>
      <c r="Z82" s="2"/>
      <c r="AA82" s="8">
        <f>G82+H82+I82+J82+L82+M82+N82+O82+Q82+R82+S82+T82+V82+W82+X82+Y82</f>
        <v>60</v>
      </c>
      <c r="AB82" s="8">
        <f aca="true" t="shared" si="9" ref="AB82:AB88">K82+P82+U82+Z82</f>
        <v>2</v>
      </c>
      <c r="AC82" s="9"/>
    </row>
    <row r="83" spans="1:29" ht="15">
      <c r="A83" s="4" t="s">
        <v>39</v>
      </c>
      <c r="B83" s="11" t="s">
        <v>161</v>
      </c>
      <c r="C83" s="5"/>
      <c r="D83" s="6"/>
      <c r="E83" s="7">
        <v>2.3</v>
      </c>
      <c r="F83" s="8"/>
      <c r="G83" s="1"/>
      <c r="H83" s="1"/>
      <c r="I83" s="1"/>
      <c r="J83" s="1"/>
      <c r="K83" s="1"/>
      <c r="L83" s="1"/>
      <c r="M83" s="1"/>
      <c r="N83" s="1">
        <v>30</v>
      </c>
      <c r="O83" s="1"/>
      <c r="P83" s="1">
        <v>1</v>
      </c>
      <c r="Q83" s="2"/>
      <c r="R83" s="2"/>
      <c r="S83" s="2">
        <v>30</v>
      </c>
      <c r="T83" s="2"/>
      <c r="U83" s="2">
        <v>1</v>
      </c>
      <c r="V83" s="2"/>
      <c r="W83" s="2"/>
      <c r="X83" s="2"/>
      <c r="Y83" s="2"/>
      <c r="Z83" s="2"/>
      <c r="AA83" s="8">
        <f>G83+H83+I83+J83+L83+M83+N83+O83+Q83+R83+S83+T83+V83+W83+X83+Y83</f>
        <v>60</v>
      </c>
      <c r="AB83" s="8">
        <f t="shared" si="9"/>
        <v>2</v>
      </c>
      <c r="AC83" s="9"/>
    </row>
    <row r="84" spans="1:29" ht="15">
      <c r="A84" s="4" t="s">
        <v>40</v>
      </c>
      <c r="B84" s="11" t="s">
        <v>162</v>
      </c>
      <c r="C84" s="5"/>
      <c r="D84" s="6"/>
      <c r="E84" s="7">
        <v>2</v>
      </c>
      <c r="F84" s="8"/>
      <c r="G84" s="1"/>
      <c r="H84" s="1"/>
      <c r="I84" s="1"/>
      <c r="J84" s="1"/>
      <c r="K84" s="1"/>
      <c r="L84" s="1"/>
      <c r="M84" s="1">
        <v>30</v>
      </c>
      <c r="N84" s="1"/>
      <c r="O84" s="1"/>
      <c r="P84" s="1">
        <v>1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8">
        <f>G84+H84+I84+J84+L84+M84+N84+O84+Q84+R84+S84+T84+V84+W84+X84+Y84</f>
        <v>30</v>
      </c>
      <c r="AB84" s="8">
        <f t="shared" si="9"/>
        <v>1</v>
      </c>
      <c r="AC84" s="9"/>
    </row>
    <row r="85" spans="1:29" ht="15">
      <c r="A85" s="91" t="s">
        <v>96</v>
      </c>
      <c r="B85" s="131" t="s">
        <v>163</v>
      </c>
      <c r="C85" s="5"/>
      <c r="D85" s="6"/>
      <c r="E85" s="7"/>
      <c r="F85" s="8">
        <v>3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2">
        <v>15</v>
      </c>
      <c r="R85" s="2"/>
      <c r="S85" s="2"/>
      <c r="T85" s="2"/>
      <c r="U85" s="2">
        <v>1</v>
      </c>
      <c r="V85" s="2"/>
      <c r="W85" s="2"/>
      <c r="X85" s="2"/>
      <c r="Y85" s="2"/>
      <c r="Z85" s="2"/>
      <c r="AA85" s="8">
        <f>G85+H85+I85+J85+L85+M85+N85+O85+Q85+R85+S85+T85+V85+W85+X85+Y85</f>
        <v>15</v>
      </c>
      <c r="AB85" s="8">
        <f t="shared" si="9"/>
        <v>1</v>
      </c>
      <c r="AC85" s="9"/>
    </row>
    <row r="86" spans="1:29" ht="15">
      <c r="A86" s="92"/>
      <c r="B86" s="132"/>
      <c r="C86" s="5"/>
      <c r="D86" s="6"/>
      <c r="E86" s="7">
        <v>3</v>
      </c>
      <c r="F86" s="8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  <c r="S86" s="2">
        <v>15</v>
      </c>
      <c r="T86" s="2"/>
      <c r="U86" s="2">
        <v>1</v>
      </c>
      <c r="V86" s="2"/>
      <c r="W86" s="2"/>
      <c r="X86" s="2"/>
      <c r="Y86" s="2"/>
      <c r="Z86" s="2"/>
      <c r="AA86" s="8">
        <f>G86+H86+I86+J86+L86+M86+N86+O86+Q86+R86+S86+T86+V86+W86+X86+Y86</f>
        <v>15</v>
      </c>
      <c r="AB86" s="8">
        <f t="shared" si="9"/>
        <v>1</v>
      </c>
      <c r="AC86" s="9"/>
    </row>
    <row r="87" spans="1:29" ht="38.25">
      <c r="A87" s="4" t="s">
        <v>41</v>
      </c>
      <c r="B87" s="11" t="s">
        <v>209</v>
      </c>
      <c r="C87" s="5"/>
      <c r="D87" s="6"/>
      <c r="E87" s="7"/>
      <c r="F87" s="8">
        <v>3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  <c r="S87" s="2"/>
      <c r="T87" s="2"/>
      <c r="U87" s="2">
        <v>5</v>
      </c>
      <c r="V87" s="2"/>
      <c r="W87" s="2"/>
      <c r="X87" s="2"/>
      <c r="Y87" s="2"/>
      <c r="Z87" s="2"/>
      <c r="AA87" s="8" t="s">
        <v>210</v>
      </c>
      <c r="AB87" s="8">
        <f t="shared" si="9"/>
        <v>5</v>
      </c>
      <c r="AC87" s="9"/>
    </row>
    <row r="88" spans="1:29" ht="25.5">
      <c r="A88" s="4" t="s">
        <v>148</v>
      </c>
      <c r="B88" s="37" t="s">
        <v>62</v>
      </c>
      <c r="C88" s="5"/>
      <c r="D88" s="6">
        <v>4</v>
      </c>
      <c r="E88" s="7"/>
      <c r="F88" s="8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2"/>
      <c r="T88" s="2"/>
      <c r="U88" s="2"/>
      <c r="V88" s="2"/>
      <c r="W88" s="2"/>
      <c r="X88" s="2"/>
      <c r="Y88" s="2"/>
      <c r="Z88" s="2">
        <v>5</v>
      </c>
      <c r="AA88" s="8">
        <f>G88+H88+I88+J88+L88+M88+N88+O88+Q88+R88+S88+T88+V88+W88+X88+Y88</f>
        <v>0</v>
      </c>
      <c r="AB88" s="8">
        <f t="shared" si="9"/>
        <v>5</v>
      </c>
      <c r="AC88" s="9"/>
    </row>
    <row r="89" spans="1:29" ht="15">
      <c r="A89" s="110" t="s">
        <v>19</v>
      </c>
      <c r="B89" s="111"/>
      <c r="C89" s="6"/>
      <c r="D89" s="6"/>
      <c r="E89" s="6"/>
      <c r="F89" s="6"/>
      <c r="G89" s="3">
        <f aca="true" t="shared" si="10" ref="G89:Z89">SUM(G79:G88)</f>
        <v>60</v>
      </c>
      <c r="H89" s="3">
        <f t="shared" si="10"/>
        <v>0</v>
      </c>
      <c r="I89" s="3">
        <f t="shared" si="10"/>
        <v>0</v>
      </c>
      <c r="J89" s="3">
        <f t="shared" si="10"/>
        <v>0</v>
      </c>
      <c r="K89" s="3">
        <f t="shared" si="10"/>
        <v>3</v>
      </c>
      <c r="L89" s="3">
        <f t="shared" si="10"/>
        <v>0</v>
      </c>
      <c r="M89" s="3">
        <f t="shared" si="10"/>
        <v>30</v>
      </c>
      <c r="N89" s="3">
        <f t="shared" si="10"/>
        <v>60</v>
      </c>
      <c r="O89" s="3">
        <f t="shared" si="10"/>
        <v>0</v>
      </c>
      <c r="P89" s="3">
        <f t="shared" si="10"/>
        <v>3</v>
      </c>
      <c r="Q89" s="13">
        <f t="shared" si="10"/>
        <v>15</v>
      </c>
      <c r="R89" s="13">
        <f t="shared" si="10"/>
        <v>0</v>
      </c>
      <c r="S89" s="13">
        <f t="shared" si="10"/>
        <v>75</v>
      </c>
      <c r="T89" s="13">
        <f t="shared" si="10"/>
        <v>0</v>
      </c>
      <c r="U89" s="13">
        <f t="shared" si="10"/>
        <v>9</v>
      </c>
      <c r="V89" s="13">
        <f t="shared" si="10"/>
        <v>0</v>
      </c>
      <c r="W89" s="13">
        <f t="shared" si="10"/>
        <v>0</v>
      </c>
      <c r="X89" s="13">
        <f t="shared" si="10"/>
        <v>0</v>
      </c>
      <c r="Y89" s="13">
        <f t="shared" si="10"/>
        <v>0</v>
      </c>
      <c r="Z89" s="13">
        <f t="shared" si="10"/>
        <v>5</v>
      </c>
      <c r="AA89" s="6">
        <f>SUM(AA79:AA88)</f>
        <v>240</v>
      </c>
      <c r="AB89" s="6">
        <f>SUM(AB79:AB88)</f>
        <v>20</v>
      </c>
      <c r="AC89" s="12"/>
    </row>
    <row r="90" spans="1:29" ht="15">
      <c r="A90" s="58"/>
      <c r="B90" s="59"/>
      <c r="C90" s="60"/>
      <c r="D90" s="61"/>
      <c r="E90" s="60"/>
      <c r="F90" s="6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0"/>
      <c r="AB90" s="60"/>
      <c r="AC90" s="63"/>
    </row>
    <row r="91" spans="1:34" ht="33.75" customHeight="1">
      <c r="A91" s="115" t="s">
        <v>132</v>
      </c>
      <c r="B91" s="115"/>
      <c r="C91" s="12"/>
      <c r="D91" s="12"/>
      <c r="E91" s="12"/>
      <c r="F91" s="12"/>
      <c r="G91" s="3">
        <f aca="true" t="shared" si="11" ref="G91:AB91">G75+G36+G62+G89</f>
        <v>160</v>
      </c>
      <c r="H91" s="3">
        <f t="shared" si="11"/>
        <v>0</v>
      </c>
      <c r="I91" s="3">
        <f t="shared" si="11"/>
        <v>105</v>
      </c>
      <c r="J91" s="3">
        <f t="shared" si="11"/>
        <v>30</v>
      </c>
      <c r="K91" s="3">
        <f t="shared" si="11"/>
        <v>30</v>
      </c>
      <c r="L91" s="3">
        <f t="shared" si="11"/>
        <v>75</v>
      </c>
      <c r="M91" s="3">
        <f t="shared" si="11"/>
        <v>30</v>
      </c>
      <c r="N91" s="3">
        <f t="shared" si="11"/>
        <v>225</v>
      </c>
      <c r="O91" s="3">
        <f t="shared" si="11"/>
        <v>30</v>
      </c>
      <c r="P91" s="3">
        <f t="shared" si="11"/>
        <v>30</v>
      </c>
      <c r="Q91" s="13">
        <f t="shared" si="11"/>
        <v>75</v>
      </c>
      <c r="R91" s="13">
        <f t="shared" si="11"/>
        <v>0</v>
      </c>
      <c r="S91" s="13">
        <f t="shared" si="11"/>
        <v>165</v>
      </c>
      <c r="T91" s="13">
        <f t="shared" si="11"/>
        <v>30</v>
      </c>
      <c r="U91" s="13">
        <f t="shared" si="11"/>
        <v>30</v>
      </c>
      <c r="V91" s="13">
        <f t="shared" si="11"/>
        <v>30</v>
      </c>
      <c r="W91" s="13">
        <f t="shared" si="11"/>
        <v>0</v>
      </c>
      <c r="X91" s="13">
        <f t="shared" si="11"/>
        <v>0</v>
      </c>
      <c r="Y91" s="13">
        <f t="shared" si="11"/>
        <v>30</v>
      </c>
      <c r="Z91" s="13">
        <f t="shared" si="11"/>
        <v>30</v>
      </c>
      <c r="AA91" s="6">
        <f t="shared" si="11"/>
        <v>985</v>
      </c>
      <c r="AB91" s="6">
        <f t="shared" si="11"/>
        <v>120</v>
      </c>
      <c r="AC91" s="12"/>
      <c r="AH91" s="64"/>
    </row>
    <row r="92" spans="1:29" ht="15">
      <c r="A92" s="65"/>
      <c r="B92" s="66"/>
      <c r="C92" s="67"/>
      <c r="D92" s="68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9"/>
    </row>
    <row r="93" spans="1:29" ht="15">
      <c r="A93" s="105" t="s">
        <v>150</v>
      </c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8"/>
    </row>
    <row r="94" spans="1:29" ht="38.25">
      <c r="A94" s="4" t="s">
        <v>97</v>
      </c>
      <c r="B94" s="11" t="s">
        <v>204</v>
      </c>
      <c r="C94" s="5"/>
      <c r="D94" s="6"/>
      <c r="E94" s="7">
        <v>1.2</v>
      </c>
      <c r="F94" s="8"/>
      <c r="G94" s="1">
        <v>15</v>
      </c>
      <c r="H94" s="1"/>
      <c r="I94" s="1"/>
      <c r="J94" s="1"/>
      <c r="K94" s="1">
        <v>1</v>
      </c>
      <c r="L94" s="1">
        <v>15</v>
      </c>
      <c r="M94" s="1"/>
      <c r="N94" s="1"/>
      <c r="O94" s="1"/>
      <c r="P94" s="1">
        <v>1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8">
        <f aca="true" t="shared" si="12" ref="AA94:AA99">G94+H94+I94+J94+L94+M94+N94+O94+Q94+R94+S94+T94+V94+W94+X94+Y94</f>
        <v>30</v>
      </c>
      <c r="AB94" s="8">
        <f aca="true" t="shared" si="13" ref="AB94:AB100">K94+P94+U94+Z94</f>
        <v>2</v>
      </c>
      <c r="AC94" s="9"/>
    </row>
    <row r="95" spans="1:29" ht="15">
      <c r="A95" s="4" t="s">
        <v>98</v>
      </c>
      <c r="B95" s="11" t="s">
        <v>205</v>
      </c>
      <c r="C95" s="5"/>
      <c r="D95" s="6"/>
      <c r="E95" s="7">
        <v>1</v>
      </c>
      <c r="F95" s="8"/>
      <c r="G95" s="1">
        <v>20</v>
      </c>
      <c r="H95" s="1"/>
      <c r="I95" s="1"/>
      <c r="J95" s="1"/>
      <c r="K95" s="1">
        <v>2</v>
      </c>
      <c r="L95" s="1"/>
      <c r="M95" s="1"/>
      <c r="N95" s="1"/>
      <c r="O95" s="1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  <c r="AA95" s="8">
        <f t="shared" si="12"/>
        <v>20</v>
      </c>
      <c r="AB95" s="8">
        <f t="shared" si="13"/>
        <v>2</v>
      </c>
      <c r="AC95" s="9"/>
    </row>
    <row r="96" spans="1:29" ht="25.5">
      <c r="A96" s="4" t="s">
        <v>149</v>
      </c>
      <c r="B96" s="11" t="s">
        <v>206</v>
      </c>
      <c r="C96" s="5"/>
      <c r="D96" s="6"/>
      <c r="E96" s="7">
        <v>2</v>
      </c>
      <c r="F96" s="8"/>
      <c r="G96" s="1"/>
      <c r="H96" s="1"/>
      <c r="I96" s="1"/>
      <c r="J96" s="1"/>
      <c r="K96" s="1"/>
      <c r="L96" s="1">
        <v>30</v>
      </c>
      <c r="M96" s="1"/>
      <c r="N96" s="1"/>
      <c r="O96" s="1"/>
      <c r="P96" s="1">
        <v>2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8">
        <f t="shared" si="12"/>
        <v>30</v>
      </c>
      <c r="AB96" s="8">
        <f t="shared" si="13"/>
        <v>2</v>
      </c>
      <c r="AC96" s="9"/>
    </row>
    <row r="97" spans="1:29" ht="25.5">
      <c r="A97" s="4" t="s">
        <v>99</v>
      </c>
      <c r="B97" s="11" t="s">
        <v>208</v>
      </c>
      <c r="C97" s="5"/>
      <c r="D97" s="6"/>
      <c r="E97" s="7">
        <v>3</v>
      </c>
      <c r="F97" s="8"/>
      <c r="G97" s="1"/>
      <c r="H97" s="1"/>
      <c r="I97" s="1"/>
      <c r="J97" s="1"/>
      <c r="K97" s="1"/>
      <c r="L97" s="1"/>
      <c r="M97" s="1"/>
      <c r="N97" s="1"/>
      <c r="O97" s="1"/>
      <c r="P97" s="1"/>
      <c r="Q97" s="2">
        <v>30</v>
      </c>
      <c r="R97" s="2"/>
      <c r="S97" s="2"/>
      <c r="T97" s="2"/>
      <c r="U97" s="2">
        <v>2</v>
      </c>
      <c r="V97" s="2"/>
      <c r="W97" s="2"/>
      <c r="X97" s="2"/>
      <c r="Y97" s="2"/>
      <c r="Z97" s="2"/>
      <c r="AA97" s="8">
        <f t="shared" si="12"/>
        <v>30</v>
      </c>
      <c r="AB97" s="8">
        <f t="shared" si="13"/>
        <v>2</v>
      </c>
      <c r="AC97" s="9"/>
    </row>
    <row r="98" spans="1:29" ht="25.5">
      <c r="A98" s="4" t="s">
        <v>100</v>
      </c>
      <c r="B98" s="11" t="s">
        <v>207</v>
      </c>
      <c r="C98" s="5"/>
      <c r="D98" s="6"/>
      <c r="E98" s="7">
        <v>3</v>
      </c>
      <c r="F98" s="8"/>
      <c r="G98" s="1"/>
      <c r="H98" s="1"/>
      <c r="I98" s="1"/>
      <c r="J98" s="1"/>
      <c r="K98" s="1"/>
      <c r="L98" s="1"/>
      <c r="M98" s="1"/>
      <c r="N98" s="1"/>
      <c r="O98" s="1"/>
      <c r="P98" s="1"/>
      <c r="Q98" s="2">
        <v>30</v>
      </c>
      <c r="R98" s="2"/>
      <c r="S98" s="2"/>
      <c r="T98" s="2"/>
      <c r="U98" s="2">
        <v>2</v>
      </c>
      <c r="V98" s="2"/>
      <c r="W98" s="2"/>
      <c r="X98" s="2"/>
      <c r="Y98" s="2"/>
      <c r="Z98" s="2"/>
      <c r="AA98" s="8">
        <f t="shared" si="12"/>
        <v>30</v>
      </c>
      <c r="AB98" s="8">
        <f t="shared" si="13"/>
        <v>2</v>
      </c>
      <c r="AC98" s="9"/>
    </row>
    <row r="99" spans="1:29" ht="15">
      <c r="A99" s="4" t="s">
        <v>101</v>
      </c>
      <c r="B99" s="11" t="s">
        <v>165</v>
      </c>
      <c r="C99" s="5"/>
      <c r="D99" s="6"/>
      <c r="E99" s="7"/>
      <c r="F99" s="8">
        <v>3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  <c r="T99" s="2"/>
      <c r="U99" s="2">
        <v>5</v>
      </c>
      <c r="V99" s="2"/>
      <c r="W99" s="2"/>
      <c r="X99" s="2"/>
      <c r="Y99" s="2"/>
      <c r="Z99" s="2"/>
      <c r="AA99" s="8">
        <f t="shared" si="12"/>
        <v>0</v>
      </c>
      <c r="AB99" s="8">
        <f t="shared" si="13"/>
        <v>5</v>
      </c>
      <c r="AC99" s="9"/>
    </row>
    <row r="100" spans="1:29" ht="25.5">
      <c r="A100" s="4" t="s">
        <v>102</v>
      </c>
      <c r="B100" s="37" t="s">
        <v>62</v>
      </c>
      <c r="C100" s="5"/>
      <c r="D100" s="6">
        <v>4</v>
      </c>
      <c r="E100" s="7"/>
      <c r="F100" s="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>
        <v>5</v>
      </c>
      <c r="AA100" s="8" t="s">
        <v>166</v>
      </c>
      <c r="AB100" s="8">
        <f t="shared" si="13"/>
        <v>5</v>
      </c>
      <c r="AC100" s="9"/>
    </row>
    <row r="101" spans="1:29" ht="15">
      <c r="A101" s="109" t="s">
        <v>19</v>
      </c>
      <c r="B101" s="109"/>
      <c r="C101" s="6"/>
      <c r="D101" s="6"/>
      <c r="E101" s="6"/>
      <c r="F101" s="6"/>
      <c r="G101" s="70">
        <f aca="true" t="shared" si="14" ref="G101:Z101">SUM(G94:G100)</f>
        <v>35</v>
      </c>
      <c r="H101" s="70">
        <f t="shared" si="14"/>
        <v>0</v>
      </c>
      <c r="I101" s="70">
        <f t="shared" si="14"/>
        <v>0</v>
      </c>
      <c r="J101" s="70">
        <f t="shared" si="14"/>
        <v>0</v>
      </c>
      <c r="K101" s="70">
        <f t="shared" si="14"/>
        <v>3</v>
      </c>
      <c r="L101" s="70">
        <f t="shared" si="14"/>
        <v>45</v>
      </c>
      <c r="M101" s="70">
        <f t="shared" si="14"/>
        <v>0</v>
      </c>
      <c r="N101" s="70">
        <f t="shared" si="14"/>
        <v>0</v>
      </c>
      <c r="O101" s="70">
        <f t="shared" si="14"/>
        <v>0</v>
      </c>
      <c r="P101" s="70">
        <f t="shared" si="14"/>
        <v>3</v>
      </c>
      <c r="Q101" s="13">
        <f t="shared" si="14"/>
        <v>60</v>
      </c>
      <c r="R101" s="13">
        <f t="shared" si="14"/>
        <v>0</v>
      </c>
      <c r="S101" s="13">
        <f t="shared" si="14"/>
        <v>0</v>
      </c>
      <c r="T101" s="13">
        <f t="shared" si="14"/>
        <v>0</v>
      </c>
      <c r="U101" s="13">
        <f t="shared" si="14"/>
        <v>9</v>
      </c>
      <c r="V101" s="13">
        <f t="shared" si="14"/>
        <v>0</v>
      </c>
      <c r="W101" s="13">
        <f t="shared" si="14"/>
        <v>0</v>
      </c>
      <c r="X101" s="13">
        <f t="shared" si="14"/>
        <v>0</v>
      </c>
      <c r="Y101" s="13">
        <f t="shared" si="14"/>
        <v>0</v>
      </c>
      <c r="Z101" s="13">
        <f t="shared" si="14"/>
        <v>5</v>
      </c>
      <c r="AA101" s="6">
        <f>SUM(AA94:AA100)</f>
        <v>140</v>
      </c>
      <c r="AB101" s="6">
        <f>SUM(AB94:AB100)</f>
        <v>20</v>
      </c>
      <c r="AC101" s="12"/>
    </row>
    <row r="102" spans="1:29" ht="15">
      <c r="A102" s="65"/>
      <c r="B102" s="66"/>
      <c r="C102" s="67"/>
      <c r="D102" s="68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9"/>
    </row>
    <row r="103" spans="1:34" ht="40.5" customHeight="1">
      <c r="A103" s="115" t="s">
        <v>133</v>
      </c>
      <c r="B103" s="115"/>
      <c r="C103" s="12"/>
      <c r="D103" s="12"/>
      <c r="E103" s="12"/>
      <c r="F103" s="12"/>
      <c r="G103" s="3">
        <f aca="true" t="shared" si="15" ref="G103:AB103">G75+G36+G62+G101</f>
        <v>135</v>
      </c>
      <c r="H103" s="3">
        <f t="shared" si="15"/>
        <v>0</v>
      </c>
      <c r="I103" s="3">
        <f t="shared" si="15"/>
        <v>105</v>
      </c>
      <c r="J103" s="3">
        <f t="shared" si="15"/>
        <v>30</v>
      </c>
      <c r="K103" s="3">
        <f t="shared" si="15"/>
        <v>30</v>
      </c>
      <c r="L103" s="3">
        <f t="shared" si="15"/>
        <v>120</v>
      </c>
      <c r="M103" s="3">
        <f t="shared" si="15"/>
        <v>0</v>
      </c>
      <c r="N103" s="3">
        <f t="shared" si="15"/>
        <v>165</v>
      </c>
      <c r="O103" s="3">
        <f t="shared" si="15"/>
        <v>30</v>
      </c>
      <c r="P103" s="3">
        <f t="shared" si="15"/>
        <v>30</v>
      </c>
      <c r="Q103" s="13">
        <f t="shared" si="15"/>
        <v>120</v>
      </c>
      <c r="R103" s="13">
        <f t="shared" si="15"/>
        <v>0</v>
      </c>
      <c r="S103" s="13">
        <f t="shared" si="15"/>
        <v>90</v>
      </c>
      <c r="T103" s="13">
        <f t="shared" si="15"/>
        <v>30</v>
      </c>
      <c r="U103" s="13">
        <f t="shared" si="15"/>
        <v>30</v>
      </c>
      <c r="V103" s="13">
        <f t="shared" si="15"/>
        <v>30</v>
      </c>
      <c r="W103" s="13">
        <f t="shared" si="15"/>
        <v>0</v>
      </c>
      <c r="X103" s="13">
        <f t="shared" si="15"/>
        <v>0</v>
      </c>
      <c r="Y103" s="13">
        <f t="shared" si="15"/>
        <v>30</v>
      </c>
      <c r="Z103" s="13">
        <f t="shared" si="15"/>
        <v>30</v>
      </c>
      <c r="AA103" s="6">
        <f t="shared" si="15"/>
        <v>885</v>
      </c>
      <c r="AB103" s="6">
        <f t="shared" si="15"/>
        <v>120</v>
      </c>
      <c r="AC103" s="12"/>
      <c r="AH103" s="64"/>
    </row>
    <row r="104" spans="1:29" ht="15">
      <c r="A104" s="65"/>
      <c r="B104" s="66"/>
      <c r="C104" s="67"/>
      <c r="D104" s="68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9"/>
    </row>
    <row r="105" spans="1:29" ht="15">
      <c r="A105" s="105" t="s">
        <v>151</v>
      </c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8"/>
    </row>
    <row r="106" spans="1:29" ht="38.25">
      <c r="A106" s="4" t="s">
        <v>103</v>
      </c>
      <c r="B106" s="11" t="s">
        <v>134</v>
      </c>
      <c r="C106" s="5"/>
      <c r="D106" s="6"/>
      <c r="E106" s="7">
        <v>1.2</v>
      </c>
      <c r="F106" s="71"/>
      <c r="G106" s="1">
        <v>15</v>
      </c>
      <c r="H106" s="1"/>
      <c r="I106" s="1"/>
      <c r="J106" s="1"/>
      <c r="K106" s="1">
        <v>1</v>
      </c>
      <c r="L106" s="1">
        <v>15</v>
      </c>
      <c r="M106" s="1"/>
      <c r="N106" s="1"/>
      <c r="O106" s="1"/>
      <c r="P106" s="1">
        <v>1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8">
        <f>G106+H106+I106+J106+L106+M106+N106+O106+Q106+R106+S106+T106+V106+W106+X106+Y106</f>
        <v>30</v>
      </c>
      <c r="AB106" s="8">
        <f>K106+P106+U106+Z106</f>
        <v>2</v>
      </c>
      <c r="AC106" s="9"/>
    </row>
    <row r="107" spans="1:29" ht="25.5">
      <c r="A107" s="4" t="s">
        <v>104</v>
      </c>
      <c r="B107" s="11" t="s">
        <v>65</v>
      </c>
      <c r="C107" s="5"/>
      <c r="D107" s="6"/>
      <c r="E107" s="7">
        <v>1.2</v>
      </c>
      <c r="F107" s="8"/>
      <c r="G107" s="1">
        <v>15</v>
      </c>
      <c r="H107" s="1"/>
      <c r="I107" s="1"/>
      <c r="J107" s="1"/>
      <c r="K107" s="1">
        <v>1</v>
      </c>
      <c r="L107" s="1">
        <v>15</v>
      </c>
      <c r="M107" s="1"/>
      <c r="N107" s="1"/>
      <c r="O107" s="1"/>
      <c r="P107" s="1">
        <v>1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8">
        <f aca="true" t="shared" si="16" ref="AA107:AA112">G107+H107+I107+J107+L107+M107+N107+O107+Q107+R107+S107+T107+V107+W107+X107+Y107</f>
        <v>30</v>
      </c>
      <c r="AB107" s="8">
        <f aca="true" t="shared" si="17" ref="AB107:AB112">K107+P107+U107+Z107</f>
        <v>2</v>
      </c>
      <c r="AC107" s="9"/>
    </row>
    <row r="108" spans="1:29" ht="25.5">
      <c r="A108" s="4" t="s">
        <v>105</v>
      </c>
      <c r="B108" s="11" t="s">
        <v>66</v>
      </c>
      <c r="C108" s="5"/>
      <c r="D108" s="6"/>
      <c r="E108" s="7">
        <v>1.2</v>
      </c>
      <c r="F108" s="8"/>
      <c r="G108" s="1">
        <v>15</v>
      </c>
      <c r="H108" s="1"/>
      <c r="I108" s="1"/>
      <c r="J108" s="1"/>
      <c r="K108" s="1">
        <v>1</v>
      </c>
      <c r="L108" s="1">
        <v>15</v>
      </c>
      <c r="M108" s="1"/>
      <c r="N108" s="1"/>
      <c r="O108" s="1"/>
      <c r="P108" s="1">
        <v>1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8">
        <f t="shared" si="16"/>
        <v>30</v>
      </c>
      <c r="AB108" s="8">
        <f t="shared" si="17"/>
        <v>2</v>
      </c>
      <c r="AC108" s="9"/>
    </row>
    <row r="109" spans="1:29" ht="15">
      <c r="A109" s="4" t="s">
        <v>106</v>
      </c>
      <c r="B109" s="11" t="s">
        <v>72</v>
      </c>
      <c r="C109" s="5"/>
      <c r="D109" s="6"/>
      <c r="E109" s="7">
        <v>3</v>
      </c>
      <c r="F109" s="7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>
        <v>30</v>
      </c>
      <c r="R109" s="2"/>
      <c r="S109" s="2"/>
      <c r="T109" s="2"/>
      <c r="U109" s="2">
        <v>2</v>
      </c>
      <c r="V109" s="2"/>
      <c r="W109" s="2"/>
      <c r="X109" s="2"/>
      <c r="Y109" s="2"/>
      <c r="Z109" s="2"/>
      <c r="AA109" s="8">
        <f t="shared" si="16"/>
        <v>30</v>
      </c>
      <c r="AB109" s="8">
        <f t="shared" si="17"/>
        <v>2</v>
      </c>
      <c r="AC109" s="9"/>
    </row>
    <row r="110" spans="1:29" ht="25.5">
      <c r="A110" s="4" t="s">
        <v>107</v>
      </c>
      <c r="B110" s="11" t="s">
        <v>67</v>
      </c>
      <c r="C110" s="5"/>
      <c r="D110" s="6"/>
      <c r="E110" s="7">
        <v>3</v>
      </c>
      <c r="F110" s="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>
        <v>20</v>
      </c>
      <c r="R110" s="2"/>
      <c r="S110" s="2"/>
      <c r="T110" s="2"/>
      <c r="U110" s="2">
        <v>2</v>
      </c>
      <c r="V110" s="2"/>
      <c r="W110" s="2"/>
      <c r="X110" s="2"/>
      <c r="Y110" s="2"/>
      <c r="Z110" s="2"/>
      <c r="AA110" s="8">
        <f t="shared" si="16"/>
        <v>20</v>
      </c>
      <c r="AB110" s="8">
        <f t="shared" si="17"/>
        <v>2</v>
      </c>
      <c r="AC110" s="9"/>
    </row>
    <row r="111" spans="1:29" ht="15">
      <c r="A111" s="4" t="s">
        <v>108</v>
      </c>
      <c r="B111" s="11" t="s">
        <v>165</v>
      </c>
      <c r="C111" s="5"/>
      <c r="D111" s="6"/>
      <c r="E111" s="8"/>
      <c r="F111" s="8">
        <v>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2"/>
      <c r="S111" s="2"/>
      <c r="T111" s="2"/>
      <c r="U111" s="2">
        <v>5</v>
      </c>
      <c r="V111" s="2"/>
      <c r="W111" s="2"/>
      <c r="X111" s="2"/>
      <c r="Y111" s="2"/>
      <c r="Z111" s="2"/>
      <c r="AA111" s="8" t="s">
        <v>166</v>
      </c>
      <c r="AB111" s="8">
        <f t="shared" si="17"/>
        <v>5</v>
      </c>
      <c r="AC111" s="9"/>
    </row>
    <row r="112" spans="1:29" ht="25.5">
      <c r="A112" s="4" t="s">
        <v>109</v>
      </c>
      <c r="B112" s="37" t="s">
        <v>62</v>
      </c>
      <c r="C112" s="5"/>
      <c r="D112" s="6">
        <v>4</v>
      </c>
      <c r="E112" s="7"/>
      <c r="F112" s="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>
        <v>5</v>
      </c>
      <c r="AA112" s="8">
        <f t="shared" si="16"/>
        <v>0</v>
      </c>
      <c r="AB112" s="8">
        <f t="shared" si="17"/>
        <v>5</v>
      </c>
      <c r="AC112" s="9"/>
    </row>
    <row r="113" spans="1:29" ht="15">
      <c r="A113" s="110" t="s">
        <v>19</v>
      </c>
      <c r="B113" s="111"/>
      <c r="C113" s="6"/>
      <c r="D113" s="6"/>
      <c r="E113" s="6"/>
      <c r="F113" s="6"/>
      <c r="G113" s="3">
        <f aca="true" t="shared" si="18" ref="G113:Z113">SUM(G106:G112)</f>
        <v>45</v>
      </c>
      <c r="H113" s="3">
        <f t="shared" si="18"/>
        <v>0</v>
      </c>
      <c r="I113" s="3">
        <f t="shared" si="18"/>
        <v>0</v>
      </c>
      <c r="J113" s="3">
        <f t="shared" si="18"/>
        <v>0</v>
      </c>
      <c r="K113" s="3">
        <f t="shared" si="18"/>
        <v>3</v>
      </c>
      <c r="L113" s="3">
        <f t="shared" si="18"/>
        <v>45</v>
      </c>
      <c r="M113" s="3">
        <f t="shared" si="18"/>
        <v>0</v>
      </c>
      <c r="N113" s="3">
        <f t="shared" si="18"/>
        <v>0</v>
      </c>
      <c r="O113" s="3">
        <f t="shared" si="18"/>
        <v>0</v>
      </c>
      <c r="P113" s="3">
        <f t="shared" si="18"/>
        <v>3</v>
      </c>
      <c r="Q113" s="13">
        <f t="shared" si="18"/>
        <v>50</v>
      </c>
      <c r="R113" s="13">
        <f t="shared" si="18"/>
        <v>0</v>
      </c>
      <c r="S113" s="13">
        <f t="shared" si="18"/>
        <v>0</v>
      </c>
      <c r="T113" s="13">
        <f t="shared" si="18"/>
        <v>0</v>
      </c>
      <c r="U113" s="13">
        <f t="shared" si="18"/>
        <v>9</v>
      </c>
      <c r="V113" s="13">
        <f t="shared" si="18"/>
        <v>0</v>
      </c>
      <c r="W113" s="13">
        <f t="shared" si="18"/>
        <v>0</v>
      </c>
      <c r="X113" s="13">
        <f t="shared" si="18"/>
        <v>0</v>
      </c>
      <c r="Y113" s="13">
        <f t="shared" si="18"/>
        <v>0</v>
      </c>
      <c r="Z113" s="13">
        <f t="shared" si="18"/>
        <v>5</v>
      </c>
      <c r="AA113" s="6">
        <f>SUM(AA106:AA112)</f>
        <v>140</v>
      </c>
      <c r="AB113" s="6">
        <f>SUM(AB106:AB112)</f>
        <v>20</v>
      </c>
      <c r="AC113" s="12"/>
    </row>
    <row r="114" spans="1:29" ht="15">
      <c r="A114" s="65"/>
      <c r="B114" s="66"/>
      <c r="C114" s="67"/>
      <c r="D114" s="6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9"/>
    </row>
    <row r="115" spans="1:34" ht="45" customHeight="1">
      <c r="A115" s="115" t="s">
        <v>136</v>
      </c>
      <c r="B115" s="115"/>
      <c r="C115" s="12"/>
      <c r="D115" s="12"/>
      <c r="E115" s="12"/>
      <c r="F115" s="12"/>
      <c r="G115" s="3">
        <f aca="true" t="shared" si="19" ref="G115:AB115">G75+G36+G62+G113</f>
        <v>145</v>
      </c>
      <c r="H115" s="3">
        <f t="shared" si="19"/>
        <v>0</v>
      </c>
      <c r="I115" s="3">
        <f t="shared" si="19"/>
        <v>105</v>
      </c>
      <c r="J115" s="3">
        <f t="shared" si="19"/>
        <v>30</v>
      </c>
      <c r="K115" s="3">
        <f t="shared" si="19"/>
        <v>30</v>
      </c>
      <c r="L115" s="3">
        <f t="shared" si="19"/>
        <v>120</v>
      </c>
      <c r="M115" s="3">
        <f t="shared" si="19"/>
        <v>0</v>
      </c>
      <c r="N115" s="3">
        <f t="shared" si="19"/>
        <v>165</v>
      </c>
      <c r="O115" s="3">
        <f t="shared" si="19"/>
        <v>30</v>
      </c>
      <c r="P115" s="3">
        <f t="shared" si="19"/>
        <v>30</v>
      </c>
      <c r="Q115" s="13">
        <f t="shared" si="19"/>
        <v>110</v>
      </c>
      <c r="R115" s="13">
        <f t="shared" si="19"/>
        <v>0</v>
      </c>
      <c r="S115" s="13">
        <f t="shared" si="19"/>
        <v>90</v>
      </c>
      <c r="T115" s="13">
        <f t="shared" si="19"/>
        <v>30</v>
      </c>
      <c r="U115" s="13">
        <f t="shared" si="19"/>
        <v>30</v>
      </c>
      <c r="V115" s="13">
        <f t="shared" si="19"/>
        <v>30</v>
      </c>
      <c r="W115" s="13">
        <f t="shared" si="19"/>
        <v>0</v>
      </c>
      <c r="X115" s="13">
        <f t="shared" si="19"/>
        <v>0</v>
      </c>
      <c r="Y115" s="13">
        <f t="shared" si="19"/>
        <v>30</v>
      </c>
      <c r="Z115" s="13">
        <f t="shared" si="19"/>
        <v>30</v>
      </c>
      <c r="AA115" s="6">
        <f t="shared" si="19"/>
        <v>885</v>
      </c>
      <c r="AB115" s="6">
        <f t="shared" si="19"/>
        <v>120</v>
      </c>
      <c r="AC115" s="12"/>
      <c r="AH115" s="64"/>
    </row>
    <row r="116" spans="1:29" ht="15">
      <c r="A116" s="65"/>
      <c r="B116" s="66"/>
      <c r="C116" s="67"/>
      <c r="D116" s="6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9"/>
    </row>
    <row r="117" spans="1:29" ht="15">
      <c r="A117" s="105" t="s">
        <v>152</v>
      </c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8"/>
    </row>
    <row r="118" spans="1:29" ht="15">
      <c r="A118" s="4" t="s">
        <v>110</v>
      </c>
      <c r="B118" s="11" t="s">
        <v>68</v>
      </c>
      <c r="C118" s="5"/>
      <c r="D118" s="6"/>
      <c r="E118" s="7">
        <v>1</v>
      </c>
      <c r="F118" s="8"/>
      <c r="G118" s="1">
        <v>30</v>
      </c>
      <c r="H118" s="1"/>
      <c r="I118" s="1"/>
      <c r="J118" s="1"/>
      <c r="K118" s="1">
        <v>2</v>
      </c>
      <c r="L118" s="1"/>
      <c r="M118" s="1"/>
      <c r="N118" s="1"/>
      <c r="O118" s="1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8">
        <f>G118+H118+I118+J118+L118+M118+N118+O118+Q118+R118+S118+T118+V118+W118+X118+Y118</f>
        <v>30</v>
      </c>
      <c r="AB118" s="8">
        <f aca="true" t="shared" si="20" ref="AB118:AB124">K118+P118+U118+Z118</f>
        <v>2</v>
      </c>
      <c r="AC118" s="9"/>
    </row>
    <row r="119" spans="1:29" ht="15">
      <c r="A119" s="4" t="s">
        <v>111</v>
      </c>
      <c r="B119" s="11" t="s">
        <v>69</v>
      </c>
      <c r="C119" s="5"/>
      <c r="D119" s="6"/>
      <c r="E119" s="7">
        <v>1.2</v>
      </c>
      <c r="F119" s="8"/>
      <c r="G119" s="1">
        <v>15</v>
      </c>
      <c r="H119" s="1"/>
      <c r="I119" s="1"/>
      <c r="J119" s="1"/>
      <c r="K119" s="1">
        <v>1</v>
      </c>
      <c r="L119" s="1">
        <v>15</v>
      </c>
      <c r="M119" s="1"/>
      <c r="N119" s="1"/>
      <c r="O119" s="1"/>
      <c r="P119" s="1">
        <v>1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8">
        <f>G119+H119+I119+J119+L119+M119+N119+O119+Q119+R119+S119+T119+V119+W119+X119+Y119</f>
        <v>30</v>
      </c>
      <c r="AB119" s="8">
        <f t="shared" si="20"/>
        <v>2</v>
      </c>
      <c r="AC119" s="9"/>
    </row>
    <row r="120" spans="1:29" ht="25.5">
      <c r="A120" s="4" t="s">
        <v>112</v>
      </c>
      <c r="B120" s="11" t="s">
        <v>70</v>
      </c>
      <c r="C120" s="5"/>
      <c r="D120" s="6"/>
      <c r="E120" s="7">
        <v>2.3</v>
      </c>
      <c r="F120" s="8"/>
      <c r="G120" s="1"/>
      <c r="H120" s="1"/>
      <c r="I120" s="1"/>
      <c r="J120" s="1"/>
      <c r="K120" s="1"/>
      <c r="L120" s="1">
        <v>15</v>
      </c>
      <c r="M120" s="1"/>
      <c r="N120" s="1"/>
      <c r="O120" s="1"/>
      <c r="P120" s="1">
        <v>1</v>
      </c>
      <c r="Q120" s="2">
        <v>15</v>
      </c>
      <c r="R120" s="2"/>
      <c r="S120" s="2"/>
      <c r="T120" s="2"/>
      <c r="U120" s="2">
        <v>1</v>
      </c>
      <c r="V120" s="2"/>
      <c r="W120" s="2"/>
      <c r="X120" s="2"/>
      <c r="Y120" s="2"/>
      <c r="Z120" s="2"/>
      <c r="AA120" s="8">
        <f>G120+H120+I120+J120+L120+M120+N120+O120+Q120+R120+S120+T120+V120+W120+X120+Y120</f>
        <v>30</v>
      </c>
      <c r="AB120" s="8">
        <f t="shared" si="20"/>
        <v>2</v>
      </c>
      <c r="AC120" s="9"/>
    </row>
    <row r="121" spans="1:29" ht="15">
      <c r="A121" s="4" t="s">
        <v>113</v>
      </c>
      <c r="B121" s="11" t="s">
        <v>72</v>
      </c>
      <c r="C121" s="5"/>
      <c r="D121" s="6"/>
      <c r="E121" s="7">
        <v>2.3</v>
      </c>
      <c r="F121" s="8"/>
      <c r="G121" s="1"/>
      <c r="H121" s="1"/>
      <c r="I121" s="1"/>
      <c r="J121" s="1"/>
      <c r="K121" s="1"/>
      <c r="L121" s="1">
        <v>15</v>
      </c>
      <c r="M121" s="1"/>
      <c r="N121" s="1"/>
      <c r="O121" s="1"/>
      <c r="P121" s="1">
        <v>1</v>
      </c>
      <c r="Q121" s="2">
        <v>15</v>
      </c>
      <c r="R121" s="2"/>
      <c r="S121" s="2"/>
      <c r="T121" s="2"/>
      <c r="U121" s="2">
        <v>1</v>
      </c>
      <c r="V121" s="2"/>
      <c r="W121" s="2"/>
      <c r="X121" s="2"/>
      <c r="Y121" s="2"/>
      <c r="Z121" s="2"/>
      <c r="AA121" s="8">
        <f>G121+H121+I121+J121+L121+M121+N121+O121+Q121+R121+S121+T121+V121+W121+X121+Y121</f>
        <v>30</v>
      </c>
      <c r="AB121" s="8">
        <f t="shared" si="20"/>
        <v>2</v>
      </c>
      <c r="AC121" s="9"/>
    </row>
    <row r="122" spans="1:29" ht="25.5">
      <c r="A122" s="4" t="s">
        <v>114</v>
      </c>
      <c r="B122" s="11" t="s">
        <v>71</v>
      </c>
      <c r="C122" s="5"/>
      <c r="D122" s="6"/>
      <c r="E122" s="7">
        <v>3</v>
      </c>
      <c r="F122" s="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>
        <v>20</v>
      </c>
      <c r="R122" s="2"/>
      <c r="S122" s="2"/>
      <c r="T122" s="2"/>
      <c r="U122" s="2">
        <v>2</v>
      </c>
      <c r="V122" s="2"/>
      <c r="W122" s="2"/>
      <c r="X122" s="2"/>
      <c r="Y122" s="2"/>
      <c r="Z122" s="2"/>
      <c r="AA122" s="8">
        <f>G122+H122+I122+J122+L122+M122+N122+O122+Q122+R122+S122+T122+V122+W122+X122+Y122</f>
        <v>20</v>
      </c>
      <c r="AB122" s="8">
        <f t="shared" si="20"/>
        <v>2</v>
      </c>
      <c r="AC122" s="9"/>
    </row>
    <row r="123" spans="1:29" ht="15">
      <c r="A123" s="4" t="s">
        <v>115</v>
      </c>
      <c r="B123" s="11" t="s">
        <v>165</v>
      </c>
      <c r="C123" s="5"/>
      <c r="D123" s="6"/>
      <c r="E123" s="8"/>
      <c r="F123" s="8">
        <v>3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"/>
      <c r="T123" s="2"/>
      <c r="U123" s="2">
        <v>5</v>
      </c>
      <c r="V123" s="2"/>
      <c r="W123" s="2"/>
      <c r="X123" s="2"/>
      <c r="Y123" s="2"/>
      <c r="Z123" s="2"/>
      <c r="AA123" s="8" t="s">
        <v>166</v>
      </c>
      <c r="AB123" s="8">
        <f t="shared" si="20"/>
        <v>5</v>
      </c>
      <c r="AC123" s="9"/>
    </row>
    <row r="124" spans="1:29" ht="25.5">
      <c r="A124" s="4" t="s">
        <v>116</v>
      </c>
      <c r="B124" s="37" t="s">
        <v>62</v>
      </c>
      <c r="C124" s="5"/>
      <c r="D124" s="6">
        <v>4</v>
      </c>
      <c r="E124" s="7"/>
      <c r="F124" s="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>
        <v>5</v>
      </c>
      <c r="AA124" s="8">
        <f>G124+H124+I124+J124+L124+M124+N124+O124+Q124+R124+S124+T124+V124+W124+X124+Y124</f>
        <v>0</v>
      </c>
      <c r="AB124" s="8">
        <f t="shared" si="20"/>
        <v>5</v>
      </c>
      <c r="AC124" s="9"/>
    </row>
    <row r="125" spans="1:29" ht="15">
      <c r="A125" s="110" t="s">
        <v>19</v>
      </c>
      <c r="B125" s="111"/>
      <c r="C125" s="6"/>
      <c r="D125" s="6"/>
      <c r="E125" s="6"/>
      <c r="F125" s="6"/>
      <c r="G125" s="3">
        <f aca="true" t="shared" si="21" ref="G125:AB125">SUM(G118:G124)</f>
        <v>45</v>
      </c>
      <c r="H125" s="3">
        <f t="shared" si="21"/>
        <v>0</v>
      </c>
      <c r="I125" s="3">
        <f t="shared" si="21"/>
        <v>0</v>
      </c>
      <c r="J125" s="3">
        <f t="shared" si="21"/>
        <v>0</v>
      </c>
      <c r="K125" s="3">
        <f t="shared" si="21"/>
        <v>3</v>
      </c>
      <c r="L125" s="3">
        <f t="shared" si="21"/>
        <v>45</v>
      </c>
      <c r="M125" s="3">
        <f t="shared" si="21"/>
        <v>0</v>
      </c>
      <c r="N125" s="3">
        <f t="shared" si="21"/>
        <v>0</v>
      </c>
      <c r="O125" s="3">
        <f t="shared" si="21"/>
        <v>0</v>
      </c>
      <c r="P125" s="3">
        <f t="shared" si="21"/>
        <v>3</v>
      </c>
      <c r="Q125" s="13">
        <f t="shared" si="21"/>
        <v>50</v>
      </c>
      <c r="R125" s="13">
        <f t="shared" si="21"/>
        <v>0</v>
      </c>
      <c r="S125" s="13">
        <f t="shared" si="21"/>
        <v>0</v>
      </c>
      <c r="T125" s="13">
        <f t="shared" si="21"/>
        <v>0</v>
      </c>
      <c r="U125" s="13">
        <f t="shared" si="21"/>
        <v>9</v>
      </c>
      <c r="V125" s="13">
        <f t="shared" si="21"/>
        <v>0</v>
      </c>
      <c r="W125" s="13">
        <f t="shared" si="21"/>
        <v>0</v>
      </c>
      <c r="X125" s="13">
        <f t="shared" si="21"/>
        <v>0</v>
      </c>
      <c r="Y125" s="13">
        <f t="shared" si="21"/>
        <v>0</v>
      </c>
      <c r="Z125" s="13">
        <f t="shared" si="21"/>
        <v>5</v>
      </c>
      <c r="AA125" s="6">
        <f t="shared" si="21"/>
        <v>140</v>
      </c>
      <c r="AB125" s="6">
        <f t="shared" si="21"/>
        <v>20</v>
      </c>
      <c r="AC125" s="12"/>
    </row>
    <row r="126" spans="1:29" ht="15">
      <c r="A126" s="65"/>
      <c r="B126" s="66"/>
      <c r="C126" s="67"/>
      <c r="D126" s="6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9"/>
    </row>
    <row r="127" spans="1:34" ht="45" customHeight="1">
      <c r="A127" s="115" t="s">
        <v>135</v>
      </c>
      <c r="B127" s="115"/>
      <c r="C127" s="12"/>
      <c r="D127" s="12"/>
      <c r="E127" s="12"/>
      <c r="F127" s="12"/>
      <c r="G127" s="3">
        <f aca="true" t="shared" si="22" ref="G127:AB127">G75+G36+G62+G125</f>
        <v>145</v>
      </c>
      <c r="H127" s="3">
        <f t="shared" si="22"/>
        <v>0</v>
      </c>
      <c r="I127" s="3">
        <f t="shared" si="22"/>
        <v>105</v>
      </c>
      <c r="J127" s="3">
        <f t="shared" si="22"/>
        <v>30</v>
      </c>
      <c r="K127" s="3">
        <f t="shared" si="22"/>
        <v>30</v>
      </c>
      <c r="L127" s="3">
        <f t="shared" si="22"/>
        <v>120</v>
      </c>
      <c r="M127" s="3">
        <f t="shared" si="22"/>
        <v>0</v>
      </c>
      <c r="N127" s="3">
        <f t="shared" si="22"/>
        <v>165</v>
      </c>
      <c r="O127" s="3">
        <f t="shared" si="22"/>
        <v>30</v>
      </c>
      <c r="P127" s="3">
        <f t="shared" si="22"/>
        <v>30</v>
      </c>
      <c r="Q127" s="13">
        <f t="shared" si="22"/>
        <v>110</v>
      </c>
      <c r="R127" s="13">
        <f t="shared" si="22"/>
        <v>0</v>
      </c>
      <c r="S127" s="13">
        <f t="shared" si="22"/>
        <v>90</v>
      </c>
      <c r="T127" s="13">
        <f t="shared" si="22"/>
        <v>30</v>
      </c>
      <c r="U127" s="13">
        <f t="shared" si="22"/>
        <v>30</v>
      </c>
      <c r="V127" s="13">
        <f t="shared" si="22"/>
        <v>30</v>
      </c>
      <c r="W127" s="13">
        <f t="shared" si="22"/>
        <v>0</v>
      </c>
      <c r="X127" s="13">
        <f t="shared" si="22"/>
        <v>0</v>
      </c>
      <c r="Y127" s="13">
        <f t="shared" si="22"/>
        <v>30</v>
      </c>
      <c r="Z127" s="13">
        <f t="shared" si="22"/>
        <v>30</v>
      </c>
      <c r="AA127" s="6">
        <f t="shared" si="22"/>
        <v>885</v>
      </c>
      <c r="AB127" s="6">
        <f t="shared" si="22"/>
        <v>120</v>
      </c>
      <c r="AC127" s="12"/>
      <c r="AH127" s="64"/>
    </row>
    <row r="128" spans="1:29" ht="15">
      <c r="A128" s="65"/>
      <c r="B128" s="66"/>
      <c r="C128" s="67"/>
      <c r="D128" s="6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9"/>
    </row>
    <row r="129" spans="1:29" ht="15">
      <c r="A129" s="65"/>
      <c r="B129" s="66"/>
      <c r="C129" s="67"/>
      <c r="D129" s="68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9"/>
    </row>
    <row r="130" spans="1:29" ht="15">
      <c r="A130" s="105" t="s">
        <v>153</v>
      </c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8"/>
    </row>
    <row r="131" spans="1:29" ht="25.5">
      <c r="A131" s="4" t="s">
        <v>117</v>
      </c>
      <c r="B131" s="11" t="s">
        <v>75</v>
      </c>
      <c r="C131" s="5"/>
      <c r="D131" s="6"/>
      <c r="E131" s="7">
        <v>1</v>
      </c>
      <c r="F131" s="8"/>
      <c r="G131" s="1">
        <v>30</v>
      </c>
      <c r="H131" s="1"/>
      <c r="I131" s="1"/>
      <c r="J131" s="1"/>
      <c r="K131" s="1">
        <v>3</v>
      </c>
      <c r="L131" s="1"/>
      <c r="M131" s="1"/>
      <c r="N131" s="1"/>
      <c r="O131" s="1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8">
        <f>G131+H131+I131+J131+L131+M131+N131+O131+Q131+R131+S131+T131+V131+W131+X131+Y131</f>
        <v>30</v>
      </c>
      <c r="AB131" s="8">
        <f aca="true" t="shared" si="23" ref="AB131:AB137">K131+P131+U131+Z131</f>
        <v>3</v>
      </c>
      <c r="AC131" s="9"/>
    </row>
    <row r="132" spans="1:29" ht="25.5">
      <c r="A132" s="4" t="s">
        <v>118</v>
      </c>
      <c r="B132" s="11" t="s">
        <v>73</v>
      </c>
      <c r="C132" s="5"/>
      <c r="D132" s="6"/>
      <c r="E132" s="7">
        <v>2</v>
      </c>
      <c r="F132" s="8"/>
      <c r="G132" s="1"/>
      <c r="H132" s="1"/>
      <c r="I132" s="1"/>
      <c r="J132" s="1"/>
      <c r="K132" s="1"/>
      <c r="L132" s="1">
        <v>30</v>
      </c>
      <c r="M132" s="1"/>
      <c r="N132" s="1"/>
      <c r="O132" s="1"/>
      <c r="P132" s="1">
        <v>2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8">
        <f>G132+H132+I132+J132+L132+M132+N132+O132+Q132+R132+S132+T132+V132+W132+X132+Y132</f>
        <v>30</v>
      </c>
      <c r="AB132" s="8">
        <f t="shared" si="23"/>
        <v>2</v>
      </c>
      <c r="AC132" s="9"/>
    </row>
    <row r="133" spans="1:29" ht="15">
      <c r="A133" s="4" t="s">
        <v>119</v>
      </c>
      <c r="B133" s="11" t="s">
        <v>77</v>
      </c>
      <c r="C133" s="5"/>
      <c r="D133" s="6"/>
      <c r="E133" s="7">
        <v>2</v>
      </c>
      <c r="F133" s="8"/>
      <c r="G133" s="1"/>
      <c r="H133" s="1"/>
      <c r="I133" s="1"/>
      <c r="J133" s="1"/>
      <c r="K133" s="1"/>
      <c r="L133" s="1">
        <v>20</v>
      </c>
      <c r="M133" s="1"/>
      <c r="N133" s="1"/>
      <c r="O133" s="1"/>
      <c r="P133" s="1">
        <v>1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8">
        <f>G133+H133+I133+J133+L133+M133+N133+O133+Q133+R133+S133+T133+V133+W133+X133+Y133</f>
        <v>20</v>
      </c>
      <c r="AB133" s="8">
        <f t="shared" si="23"/>
        <v>1</v>
      </c>
      <c r="AC133" s="9"/>
    </row>
    <row r="134" spans="1:29" ht="30" customHeight="1">
      <c r="A134" s="4" t="s">
        <v>120</v>
      </c>
      <c r="B134" s="11" t="s">
        <v>74</v>
      </c>
      <c r="C134" s="5"/>
      <c r="D134" s="6"/>
      <c r="E134" s="7">
        <v>3</v>
      </c>
      <c r="F134" s="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>
        <v>30</v>
      </c>
      <c r="R134" s="2"/>
      <c r="S134" s="2"/>
      <c r="T134" s="2"/>
      <c r="U134" s="2">
        <v>2</v>
      </c>
      <c r="V134" s="2"/>
      <c r="W134" s="2"/>
      <c r="X134" s="2"/>
      <c r="Y134" s="2"/>
      <c r="Z134" s="2"/>
      <c r="AA134" s="8">
        <f>G134+H134+I134+J134+L134+M134+N134+O134+Q134+R134+S134+T134+V134+W134+X134+Y134</f>
        <v>30</v>
      </c>
      <c r="AB134" s="8">
        <f t="shared" si="23"/>
        <v>2</v>
      </c>
      <c r="AC134" s="9"/>
    </row>
    <row r="135" spans="1:29" ht="38.25">
      <c r="A135" s="4" t="s">
        <v>121</v>
      </c>
      <c r="B135" s="11" t="s">
        <v>76</v>
      </c>
      <c r="C135" s="5"/>
      <c r="D135" s="6"/>
      <c r="E135" s="7">
        <v>3</v>
      </c>
      <c r="F135" s="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>
        <v>30</v>
      </c>
      <c r="R135" s="2"/>
      <c r="S135" s="2"/>
      <c r="T135" s="2"/>
      <c r="U135" s="2">
        <v>2</v>
      </c>
      <c r="V135" s="2"/>
      <c r="W135" s="2"/>
      <c r="X135" s="2"/>
      <c r="Y135" s="2"/>
      <c r="Z135" s="2"/>
      <c r="AA135" s="8">
        <f>G135+H135+I135+J135+L135+M135+N135+O135+Q135+R135+S135+T135+V135+W135+X135+Y135</f>
        <v>30</v>
      </c>
      <c r="AB135" s="8">
        <f t="shared" si="23"/>
        <v>2</v>
      </c>
      <c r="AC135" s="9"/>
    </row>
    <row r="136" spans="1:29" ht="15">
      <c r="A136" s="4" t="s">
        <v>122</v>
      </c>
      <c r="B136" s="11" t="s">
        <v>165</v>
      </c>
      <c r="C136" s="5"/>
      <c r="D136" s="6"/>
      <c r="E136" s="8"/>
      <c r="F136" s="8">
        <v>3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"/>
      <c r="T136" s="2"/>
      <c r="U136" s="2">
        <v>5</v>
      </c>
      <c r="V136" s="2"/>
      <c r="W136" s="2"/>
      <c r="X136" s="2"/>
      <c r="Y136" s="2"/>
      <c r="Z136" s="2"/>
      <c r="AA136" s="8" t="s">
        <v>166</v>
      </c>
      <c r="AB136" s="8">
        <f t="shared" si="23"/>
        <v>5</v>
      </c>
      <c r="AC136" s="9"/>
    </row>
    <row r="137" spans="1:29" ht="25.5">
      <c r="A137" s="4" t="s">
        <v>123</v>
      </c>
      <c r="B137" s="37" t="s">
        <v>62</v>
      </c>
      <c r="C137" s="5"/>
      <c r="D137" s="6">
        <v>4</v>
      </c>
      <c r="E137" s="7"/>
      <c r="F137" s="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>
        <v>5</v>
      </c>
      <c r="AA137" s="8">
        <f>G137+H137+I137+J137+L137+M137+N137+O137+Q137+R137+S137+T137+V137+W137+X137+Y137</f>
        <v>0</v>
      </c>
      <c r="AB137" s="8">
        <f t="shared" si="23"/>
        <v>5</v>
      </c>
      <c r="AC137" s="9"/>
    </row>
    <row r="138" spans="1:29" ht="15">
      <c r="A138" s="110" t="s">
        <v>19</v>
      </c>
      <c r="B138" s="111"/>
      <c r="C138" s="6"/>
      <c r="D138" s="6"/>
      <c r="E138" s="6"/>
      <c r="F138" s="6"/>
      <c r="G138" s="3">
        <f aca="true" t="shared" si="24" ref="G138:Z138">SUM(G131:G137)</f>
        <v>30</v>
      </c>
      <c r="H138" s="3">
        <f t="shared" si="24"/>
        <v>0</v>
      </c>
      <c r="I138" s="3">
        <f t="shared" si="24"/>
        <v>0</v>
      </c>
      <c r="J138" s="3">
        <f t="shared" si="24"/>
        <v>0</v>
      </c>
      <c r="K138" s="3">
        <f t="shared" si="24"/>
        <v>3</v>
      </c>
      <c r="L138" s="3">
        <f t="shared" si="24"/>
        <v>50</v>
      </c>
      <c r="M138" s="3">
        <f t="shared" si="24"/>
        <v>0</v>
      </c>
      <c r="N138" s="3">
        <f t="shared" si="24"/>
        <v>0</v>
      </c>
      <c r="O138" s="3">
        <f t="shared" si="24"/>
        <v>0</v>
      </c>
      <c r="P138" s="3">
        <f t="shared" si="24"/>
        <v>3</v>
      </c>
      <c r="Q138" s="13">
        <f t="shared" si="24"/>
        <v>60</v>
      </c>
      <c r="R138" s="13">
        <f t="shared" si="24"/>
        <v>0</v>
      </c>
      <c r="S138" s="13">
        <f t="shared" si="24"/>
        <v>0</v>
      </c>
      <c r="T138" s="13">
        <f t="shared" si="24"/>
        <v>0</v>
      </c>
      <c r="U138" s="13">
        <f t="shared" si="24"/>
        <v>9</v>
      </c>
      <c r="V138" s="13">
        <f t="shared" si="24"/>
        <v>0</v>
      </c>
      <c r="W138" s="13">
        <f t="shared" si="24"/>
        <v>0</v>
      </c>
      <c r="X138" s="13">
        <f t="shared" si="24"/>
        <v>0</v>
      </c>
      <c r="Y138" s="13">
        <f t="shared" si="24"/>
        <v>0</v>
      </c>
      <c r="Z138" s="13">
        <f t="shared" si="24"/>
        <v>5</v>
      </c>
      <c r="AA138" s="6">
        <f>SUM(AA131:AA137)</f>
        <v>140</v>
      </c>
      <c r="AB138" s="6">
        <f>SUM(AB131:AB137)</f>
        <v>20</v>
      </c>
      <c r="AC138" s="12"/>
    </row>
    <row r="139" spans="1:29" ht="15">
      <c r="A139" s="65"/>
      <c r="B139" s="66"/>
      <c r="C139" s="67"/>
      <c r="D139" s="68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9"/>
    </row>
    <row r="140" spans="1:34" ht="32.25" customHeight="1">
      <c r="A140" s="115" t="s">
        <v>137</v>
      </c>
      <c r="B140" s="115"/>
      <c r="C140" s="12"/>
      <c r="D140" s="12"/>
      <c r="E140" s="12"/>
      <c r="F140" s="12"/>
      <c r="G140" s="3">
        <f aca="true" t="shared" si="25" ref="G140:AB140">G75+G36+G62+G138</f>
        <v>130</v>
      </c>
      <c r="H140" s="3">
        <f t="shared" si="25"/>
        <v>0</v>
      </c>
      <c r="I140" s="3">
        <f t="shared" si="25"/>
        <v>105</v>
      </c>
      <c r="J140" s="3">
        <f t="shared" si="25"/>
        <v>30</v>
      </c>
      <c r="K140" s="3">
        <f t="shared" si="25"/>
        <v>30</v>
      </c>
      <c r="L140" s="3">
        <f t="shared" si="25"/>
        <v>125</v>
      </c>
      <c r="M140" s="3">
        <f t="shared" si="25"/>
        <v>0</v>
      </c>
      <c r="N140" s="3">
        <f t="shared" si="25"/>
        <v>165</v>
      </c>
      <c r="O140" s="3">
        <f t="shared" si="25"/>
        <v>30</v>
      </c>
      <c r="P140" s="3">
        <f t="shared" si="25"/>
        <v>30</v>
      </c>
      <c r="Q140" s="13">
        <f t="shared" si="25"/>
        <v>120</v>
      </c>
      <c r="R140" s="13">
        <f t="shared" si="25"/>
        <v>0</v>
      </c>
      <c r="S140" s="13">
        <f t="shared" si="25"/>
        <v>90</v>
      </c>
      <c r="T140" s="13">
        <f t="shared" si="25"/>
        <v>30</v>
      </c>
      <c r="U140" s="13">
        <f t="shared" si="25"/>
        <v>30</v>
      </c>
      <c r="V140" s="13">
        <f t="shared" si="25"/>
        <v>30</v>
      </c>
      <c r="W140" s="13">
        <f t="shared" si="25"/>
        <v>0</v>
      </c>
      <c r="X140" s="13">
        <f t="shared" si="25"/>
        <v>0</v>
      </c>
      <c r="Y140" s="13">
        <f t="shared" si="25"/>
        <v>30</v>
      </c>
      <c r="Z140" s="13">
        <f t="shared" si="25"/>
        <v>30</v>
      </c>
      <c r="AA140" s="6">
        <f t="shared" si="25"/>
        <v>885</v>
      </c>
      <c r="AB140" s="6">
        <f t="shared" si="25"/>
        <v>120</v>
      </c>
      <c r="AC140" s="12"/>
      <c r="AH140" s="64"/>
    </row>
    <row r="141" spans="1:29" ht="15">
      <c r="A141" s="65"/>
      <c r="B141" s="66"/>
      <c r="C141" s="67"/>
      <c r="D141" s="68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9"/>
    </row>
    <row r="142" spans="1:29" ht="15">
      <c r="A142" s="112" t="s">
        <v>187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8"/>
    </row>
    <row r="143" spans="1:29" ht="15">
      <c r="A143" s="4" t="s">
        <v>124</v>
      </c>
      <c r="B143" s="11" t="s">
        <v>78</v>
      </c>
      <c r="C143" s="8"/>
      <c r="D143" s="6"/>
      <c r="E143" s="7">
        <v>1</v>
      </c>
      <c r="F143" s="8"/>
      <c r="G143" s="1">
        <v>40</v>
      </c>
      <c r="H143" s="1"/>
      <c r="I143" s="1"/>
      <c r="J143" s="1"/>
      <c r="K143" s="1">
        <v>3</v>
      </c>
      <c r="L143" s="1"/>
      <c r="M143" s="1"/>
      <c r="N143" s="1"/>
      <c r="O143" s="1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8">
        <f>G143+H143+I143+J143+L143+M143+N143+O143+Q143+R143+S143+T143+V143+W143+X143+Y143</f>
        <v>40</v>
      </c>
      <c r="AB143" s="8">
        <f aca="true" t="shared" si="26" ref="AB143:AB149">K143+P143+U143+Z143</f>
        <v>3</v>
      </c>
      <c r="AC143" s="9"/>
    </row>
    <row r="144" spans="1:29" ht="15">
      <c r="A144" s="4" t="s">
        <v>125</v>
      </c>
      <c r="B144" s="11" t="s">
        <v>80</v>
      </c>
      <c r="C144" s="8"/>
      <c r="D144" s="6"/>
      <c r="E144" s="7">
        <v>2</v>
      </c>
      <c r="F144" s="8"/>
      <c r="G144" s="1"/>
      <c r="H144" s="1"/>
      <c r="I144" s="1"/>
      <c r="J144" s="1"/>
      <c r="K144" s="1"/>
      <c r="L144" s="1">
        <v>30</v>
      </c>
      <c r="M144" s="1"/>
      <c r="N144" s="1"/>
      <c r="O144" s="1"/>
      <c r="P144" s="1">
        <v>2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8">
        <f>G144+H144+I144+J144+L144+M144+N144+O144+Q144+R144+S144+T144+V144+W144+X144+Y144</f>
        <v>30</v>
      </c>
      <c r="AB144" s="8">
        <f t="shared" si="26"/>
        <v>2</v>
      </c>
      <c r="AC144" s="9"/>
    </row>
    <row r="145" spans="1:29" ht="15">
      <c r="A145" s="4" t="s">
        <v>126</v>
      </c>
      <c r="B145" s="11" t="s">
        <v>79</v>
      </c>
      <c r="C145" s="8"/>
      <c r="D145" s="6"/>
      <c r="E145" s="7">
        <v>2</v>
      </c>
      <c r="F145" s="8"/>
      <c r="G145" s="1"/>
      <c r="H145" s="1"/>
      <c r="I145" s="1"/>
      <c r="J145" s="1"/>
      <c r="K145" s="1"/>
      <c r="L145" s="1"/>
      <c r="M145" s="1">
        <v>10</v>
      </c>
      <c r="N145" s="1"/>
      <c r="O145" s="1"/>
      <c r="P145" s="1">
        <v>1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8">
        <f>G145+H145+I145+J145+L145+M145+N145+O145+Q145+R145+S145+T145+V145+W145+X145+Y145</f>
        <v>10</v>
      </c>
      <c r="AB145" s="8">
        <f t="shared" si="26"/>
        <v>1</v>
      </c>
      <c r="AC145" s="9"/>
    </row>
    <row r="146" spans="1:29" ht="25.5">
      <c r="A146" s="4" t="s">
        <v>127</v>
      </c>
      <c r="B146" s="11" t="s">
        <v>81</v>
      </c>
      <c r="C146" s="8"/>
      <c r="D146" s="6"/>
      <c r="E146" s="7">
        <v>3</v>
      </c>
      <c r="F146" s="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>
        <v>30</v>
      </c>
      <c r="R146" s="2"/>
      <c r="S146" s="2"/>
      <c r="T146" s="2"/>
      <c r="U146" s="2">
        <v>2</v>
      </c>
      <c r="V146" s="2"/>
      <c r="W146" s="2"/>
      <c r="X146" s="2"/>
      <c r="Y146" s="2"/>
      <c r="Z146" s="2"/>
      <c r="AA146" s="8">
        <f>G146+H146+I146+J146+L146+M146+N146+O146+Q146+R146+S146+T146+V146+W146+X146+Y146</f>
        <v>30</v>
      </c>
      <c r="AB146" s="8">
        <f t="shared" si="26"/>
        <v>2</v>
      </c>
      <c r="AC146" s="9"/>
    </row>
    <row r="147" spans="1:29" ht="15">
      <c r="A147" s="4" t="s">
        <v>128</v>
      </c>
      <c r="B147" s="11" t="s">
        <v>82</v>
      </c>
      <c r="C147" s="8"/>
      <c r="D147" s="6"/>
      <c r="E147" s="7">
        <v>3</v>
      </c>
      <c r="F147" s="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2">
        <v>30</v>
      </c>
      <c r="S147" s="2"/>
      <c r="T147" s="2"/>
      <c r="U147" s="2">
        <v>2</v>
      </c>
      <c r="V147" s="2"/>
      <c r="W147" s="2"/>
      <c r="X147" s="2"/>
      <c r="Y147" s="2"/>
      <c r="Z147" s="2"/>
      <c r="AA147" s="8">
        <f>G147+H147+I147+J147+L147+M147+N147+O147+Q147+R147+S147+T147+V147+W147+X147+Y147</f>
        <v>30</v>
      </c>
      <c r="AB147" s="8">
        <f t="shared" si="26"/>
        <v>2</v>
      </c>
      <c r="AC147" s="9"/>
    </row>
    <row r="148" spans="1:29" ht="15">
      <c r="A148" s="4" t="s">
        <v>129</v>
      </c>
      <c r="B148" s="11" t="s">
        <v>165</v>
      </c>
      <c r="C148" s="5"/>
      <c r="D148" s="6"/>
      <c r="E148" s="8"/>
      <c r="F148" s="8">
        <v>3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"/>
      <c r="T148" s="2"/>
      <c r="U148" s="2">
        <v>5</v>
      </c>
      <c r="V148" s="2"/>
      <c r="W148" s="2"/>
      <c r="X148" s="2"/>
      <c r="Y148" s="2"/>
      <c r="Z148" s="2"/>
      <c r="AA148" s="8" t="s">
        <v>166</v>
      </c>
      <c r="AB148" s="8">
        <f t="shared" si="26"/>
        <v>5</v>
      </c>
      <c r="AC148" s="9"/>
    </row>
    <row r="149" spans="1:29" ht="25.5">
      <c r="A149" s="4" t="s">
        <v>130</v>
      </c>
      <c r="B149" s="37" t="s">
        <v>62</v>
      </c>
      <c r="C149" s="5"/>
      <c r="D149" s="6">
        <v>4</v>
      </c>
      <c r="E149" s="7"/>
      <c r="F149" s="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>
        <v>5</v>
      </c>
      <c r="AA149" s="8">
        <f>G149+H149+I149+J149+L149+M149+N149+O149+Q149+R149+S149+T149+V149+W149+X149+Y149</f>
        <v>0</v>
      </c>
      <c r="AB149" s="8">
        <f t="shared" si="26"/>
        <v>5</v>
      </c>
      <c r="AC149" s="9"/>
    </row>
    <row r="150" spans="1:29" ht="15">
      <c r="A150" s="110" t="s">
        <v>19</v>
      </c>
      <c r="B150" s="111"/>
      <c r="C150" s="6"/>
      <c r="D150" s="6"/>
      <c r="E150" s="6"/>
      <c r="F150" s="6"/>
      <c r="G150" s="3">
        <f aca="true" t="shared" si="27" ref="G150:Z150">SUM(G143:G149)</f>
        <v>40</v>
      </c>
      <c r="H150" s="3">
        <f t="shared" si="27"/>
        <v>0</v>
      </c>
      <c r="I150" s="3">
        <f t="shared" si="27"/>
        <v>0</v>
      </c>
      <c r="J150" s="3">
        <f t="shared" si="27"/>
        <v>0</v>
      </c>
      <c r="K150" s="3">
        <f t="shared" si="27"/>
        <v>3</v>
      </c>
      <c r="L150" s="3">
        <f t="shared" si="27"/>
        <v>30</v>
      </c>
      <c r="M150" s="3">
        <f t="shared" si="27"/>
        <v>10</v>
      </c>
      <c r="N150" s="3">
        <f t="shared" si="27"/>
        <v>0</v>
      </c>
      <c r="O150" s="3">
        <f t="shared" si="27"/>
        <v>0</v>
      </c>
      <c r="P150" s="3">
        <f t="shared" si="27"/>
        <v>3</v>
      </c>
      <c r="Q150" s="13">
        <f t="shared" si="27"/>
        <v>30</v>
      </c>
      <c r="R150" s="13">
        <f t="shared" si="27"/>
        <v>30</v>
      </c>
      <c r="S150" s="13">
        <f t="shared" si="27"/>
        <v>0</v>
      </c>
      <c r="T150" s="13">
        <f t="shared" si="27"/>
        <v>0</v>
      </c>
      <c r="U150" s="13">
        <f>SUM(U143:U149)</f>
        <v>9</v>
      </c>
      <c r="V150" s="13">
        <f t="shared" si="27"/>
        <v>0</v>
      </c>
      <c r="W150" s="13">
        <f t="shared" si="27"/>
        <v>0</v>
      </c>
      <c r="X150" s="13">
        <f t="shared" si="27"/>
        <v>0</v>
      </c>
      <c r="Y150" s="13">
        <f t="shared" si="27"/>
        <v>0</v>
      </c>
      <c r="Z150" s="13">
        <f t="shared" si="27"/>
        <v>5</v>
      </c>
      <c r="AA150" s="6">
        <f>SUM(AA143:AA149)</f>
        <v>140</v>
      </c>
      <c r="AB150" s="6">
        <f>SUM(AB143:AB149)</f>
        <v>20</v>
      </c>
      <c r="AC150" s="12"/>
    </row>
    <row r="151" spans="1:29" ht="15">
      <c r="A151" s="65"/>
      <c r="B151" s="66"/>
      <c r="C151" s="67"/>
      <c r="D151" s="68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9"/>
    </row>
    <row r="152" spans="1:34" ht="30.75" customHeight="1">
      <c r="A152" s="115" t="s">
        <v>188</v>
      </c>
      <c r="B152" s="115"/>
      <c r="C152" s="12"/>
      <c r="D152" s="12"/>
      <c r="E152" s="12"/>
      <c r="F152" s="12"/>
      <c r="G152" s="3">
        <f>G75+G36+G62+G150</f>
        <v>140</v>
      </c>
      <c r="H152" s="3">
        <f>I153</f>
        <v>0</v>
      </c>
      <c r="I152" s="3">
        <f aca="true" t="shared" si="28" ref="I152:AB152">I75+I36+I62+I150</f>
        <v>105</v>
      </c>
      <c r="J152" s="3">
        <f t="shared" si="28"/>
        <v>30</v>
      </c>
      <c r="K152" s="3">
        <f t="shared" si="28"/>
        <v>30</v>
      </c>
      <c r="L152" s="3">
        <f t="shared" si="28"/>
        <v>105</v>
      </c>
      <c r="M152" s="3">
        <f t="shared" si="28"/>
        <v>10</v>
      </c>
      <c r="N152" s="3">
        <f t="shared" si="28"/>
        <v>165</v>
      </c>
      <c r="O152" s="3">
        <f t="shared" si="28"/>
        <v>30</v>
      </c>
      <c r="P152" s="3">
        <f t="shared" si="28"/>
        <v>30</v>
      </c>
      <c r="Q152" s="13">
        <f t="shared" si="28"/>
        <v>90</v>
      </c>
      <c r="R152" s="13">
        <f t="shared" si="28"/>
        <v>30</v>
      </c>
      <c r="S152" s="13">
        <f t="shared" si="28"/>
        <v>90</v>
      </c>
      <c r="T152" s="13">
        <f t="shared" si="28"/>
        <v>30</v>
      </c>
      <c r="U152" s="13">
        <f t="shared" si="28"/>
        <v>30</v>
      </c>
      <c r="V152" s="13">
        <f t="shared" si="28"/>
        <v>30</v>
      </c>
      <c r="W152" s="13">
        <f t="shared" si="28"/>
        <v>0</v>
      </c>
      <c r="X152" s="13">
        <f t="shared" si="28"/>
        <v>0</v>
      </c>
      <c r="Y152" s="13">
        <f t="shared" si="28"/>
        <v>30</v>
      </c>
      <c r="Z152" s="13">
        <f t="shared" si="28"/>
        <v>30</v>
      </c>
      <c r="AA152" s="6">
        <f t="shared" si="28"/>
        <v>885</v>
      </c>
      <c r="AB152" s="6">
        <f t="shared" si="28"/>
        <v>120</v>
      </c>
      <c r="AC152" s="12"/>
      <c r="AH152" s="64"/>
    </row>
    <row r="153" spans="1:29" ht="15">
      <c r="A153" s="65"/>
      <c r="B153" s="66"/>
      <c r="C153" s="67"/>
      <c r="D153" s="68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9"/>
    </row>
    <row r="154" spans="1:29" ht="15">
      <c r="A154" s="112" t="s">
        <v>191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8"/>
    </row>
    <row r="155" spans="1:29" ht="14.25" customHeight="1">
      <c r="A155" s="4" t="s">
        <v>131</v>
      </c>
      <c r="B155" s="11" t="s">
        <v>192</v>
      </c>
      <c r="C155" s="8"/>
      <c r="D155" s="6"/>
      <c r="E155" s="7">
        <v>1.2</v>
      </c>
      <c r="F155" s="8"/>
      <c r="G155" s="1"/>
      <c r="H155" s="1"/>
      <c r="I155" s="1"/>
      <c r="J155" s="1">
        <v>30</v>
      </c>
      <c r="K155" s="1">
        <v>3</v>
      </c>
      <c r="L155" s="1"/>
      <c r="M155" s="1"/>
      <c r="N155" s="1"/>
      <c r="O155" s="1">
        <v>30</v>
      </c>
      <c r="P155" s="1">
        <v>1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8">
        <f>G155+H155+I155+J155+L155+M155+N155+O155+Q155+R155+S155+T155+V155+W155+X155+Y155</f>
        <v>60</v>
      </c>
      <c r="AB155" s="8">
        <f aca="true" t="shared" si="29" ref="AB155:AB161">K155+P155+U155+Z155</f>
        <v>4</v>
      </c>
      <c r="AC155" s="9"/>
    </row>
    <row r="156" spans="1:29" ht="27.75" customHeight="1">
      <c r="A156" s="4" t="s">
        <v>154</v>
      </c>
      <c r="B156" s="11" t="s">
        <v>193</v>
      </c>
      <c r="C156" s="8"/>
      <c r="D156" s="6"/>
      <c r="E156" s="7">
        <v>2</v>
      </c>
      <c r="F156" s="8"/>
      <c r="G156" s="1"/>
      <c r="H156" s="1"/>
      <c r="I156" s="1"/>
      <c r="J156" s="1"/>
      <c r="K156" s="1"/>
      <c r="L156" s="1">
        <v>10</v>
      </c>
      <c r="M156" s="1"/>
      <c r="N156" s="1"/>
      <c r="O156" s="1"/>
      <c r="P156" s="1">
        <v>1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8">
        <f>G156+H156+I156+J156+L156+M156+N156+O156+Q156+R156+S156+T156+V156+W156+X156+Y156</f>
        <v>10</v>
      </c>
      <c r="AB156" s="8">
        <f t="shared" si="29"/>
        <v>1</v>
      </c>
      <c r="AC156" s="9"/>
    </row>
    <row r="157" spans="1:29" ht="14.25" customHeight="1">
      <c r="A157" s="4" t="s">
        <v>155</v>
      </c>
      <c r="B157" s="11" t="s">
        <v>194</v>
      </c>
      <c r="C157" s="8"/>
      <c r="D157" s="6"/>
      <c r="E157" s="7">
        <v>2</v>
      </c>
      <c r="F157" s="8"/>
      <c r="G157" s="1"/>
      <c r="H157" s="1"/>
      <c r="I157" s="1"/>
      <c r="J157" s="1"/>
      <c r="K157" s="1"/>
      <c r="L157" s="1">
        <v>10</v>
      </c>
      <c r="M157" s="1"/>
      <c r="N157" s="1"/>
      <c r="O157" s="1"/>
      <c r="P157" s="1">
        <v>1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8">
        <f>G157+H157+I157+J157+L157+M157+N157+O157+Q157+R157+S157+T157+V157+W157+X157+Y157</f>
        <v>10</v>
      </c>
      <c r="AB157" s="8">
        <f t="shared" si="29"/>
        <v>1</v>
      </c>
      <c r="AC157" s="9"/>
    </row>
    <row r="158" spans="1:29" ht="28.5" customHeight="1">
      <c r="A158" s="4" t="s">
        <v>156</v>
      </c>
      <c r="B158" s="11" t="s">
        <v>195</v>
      </c>
      <c r="C158" s="8"/>
      <c r="D158" s="6"/>
      <c r="E158" s="7">
        <v>3</v>
      </c>
      <c r="F158" s="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>
        <v>30</v>
      </c>
      <c r="R158" s="2"/>
      <c r="S158" s="2"/>
      <c r="T158" s="2"/>
      <c r="U158" s="2">
        <v>2</v>
      </c>
      <c r="V158" s="2"/>
      <c r="W158" s="2"/>
      <c r="X158" s="2"/>
      <c r="Y158" s="2"/>
      <c r="Z158" s="2"/>
      <c r="AA158" s="8">
        <f>G158+H158+I158+J158+L158+M158+N158+O158+Q158+R158+S158+T158+V158+W158+X158+Y158</f>
        <v>30</v>
      </c>
      <c r="AB158" s="8">
        <f t="shared" si="29"/>
        <v>2</v>
      </c>
      <c r="AC158" s="9"/>
    </row>
    <row r="159" spans="1:29" ht="28.5" customHeight="1">
      <c r="A159" s="4" t="s">
        <v>157</v>
      </c>
      <c r="B159" s="11" t="s">
        <v>196</v>
      </c>
      <c r="C159" s="8"/>
      <c r="D159" s="6"/>
      <c r="E159" s="7">
        <v>3</v>
      </c>
      <c r="F159" s="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>
        <v>30</v>
      </c>
      <c r="R159" s="2"/>
      <c r="S159" s="2"/>
      <c r="T159" s="2"/>
      <c r="U159" s="2">
        <v>2</v>
      </c>
      <c r="V159" s="2"/>
      <c r="W159" s="2"/>
      <c r="X159" s="2"/>
      <c r="Y159" s="2"/>
      <c r="Z159" s="2"/>
      <c r="AA159" s="8">
        <f>G159+H159+I159+J159+L159+M159+N159+O159+Q159+R159+S159+T159+V159+W159+X159+Y159</f>
        <v>30</v>
      </c>
      <c r="AB159" s="8">
        <f t="shared" si="29"/>
        <v>2</v>
      </c>
      <c r="AC159" s="9"/>
    </row>
    <row r="160" spans="1:29" ht="14.25" customHeight="1">
      <c r="A160" s="4" t="s">
        <v>158</v>
      </c>
      <c r="B160" s="11" t="s">
        <v>165</v>
      </c>
      <c r="C160" s="5"/>
      <c r="D160" s="6"/>
      <c r="E160" s="8"/>
      <c r="F160" s="8">
        <v>3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2"/>
      <c r="S160" s="2"/>
      <c r="T160" s="2"/>
      <c r="U160" s="2">
        <v>5</v>
      </c>
      <c r="V160" s="2"/>
      <c r="W160" s="2"/>
      <c r="X160" s="2"/>
      <c r="Y160" s="2"/>
      <c r="Z160" s="2"/>
      <c r="AA160" s="8" t="s">
        <v>166</v>
      </c>
      <c r="AB160" s="8">
        <f t="shared" si="29"/>
        <v>5</v>
      </c>
      <c r="AC160" s="9"/>
    </row>
    <row r="161" spans="1:29" ht="29.25" customHeight="1">
      <c r="A161" s="4" t="s">
        <v>159</v>
      </c>
      <c r="B161" s="37" t="s">
        <v>62</v>
      </c>
      <c r="C161" s="5"/>
      <c r="D161" s="6">
        <v>4</v>
      </c>
      <c r="E161" s="7"/>
      <c r="F161" s="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>
        <v>5</v>
      </c>
      <c r="AA161" s="8">
        <f>G161+H161+I161+J161+L161+M161+N161+O161+Q161+R161+S161+T161+V161+W161+X161+Y161</f>
        <v>0</v>
      </c>
      <c r="AB161" s="8">
        <f t="shared" si="29"/>
        <v>5</v>
      </c>
      <c r="AC161" s="9"/>
    </row>
    <row r="162" spans="1:29" ht="14.25" customHeight="1">
      <c r="A162" s="110" t="s">
        <v>19</v>
      </c>
      <c r="B162" s="111"/>
      <c r="C162" s="6"/>
      <c r="D162" s="6"/>
      <c r="E162" s="6"/>
      <c r="F162" s="6"/>
      <c r="G162" s="3">
        <f aca="true" t="shared" si="30" ref="G162:AB162">SUM(G155:G161)</f>
        <v>0</v>
      </c>
      <c r="H162" s="3">
        <f t="shared" si="30"/>
        <v>0</v>
      </c>
      <c r="I162" s="3">
        <f t="shared" si="30"/>
        <v>0</v>
      </c>
      <c r="J162" s="3">
        <f t="shared" si="30"/>
        <v>30</v>
      </c>
      <c r="K162" s="3">
        <f t="shared" si="30"/>
        <v>3</v>
      </c>
      <c r="L162" s="3">
        <f t="shared" si="30"/>
        <v>20</v>
      </c>
      <c r="M162" s="3">
        <f t="shared" si="30"/>
        <v>0</v>
      </c>
      <c r="N162" s="3">
        <f t="shared" si="30"/>
        <v>0</v>
      </c>
      <c r="O162" s="3">
        <f t="shared" si="30"/>
        <v>30</v>
      </c>
      <c r="P162" s="3">
        <f t="shared" si="30"/>
        <v>3</v>
      </c>
      <c r="Q162" s="13">
        <f t="shared" si="30"/>
        <v>60</v>
      </c>
      <c r="R162" s="13">
        <f t="shared" si="30"/>
        <v>0</v>
      </c>
      <c r="S162" s="13">
        <f t="shared" si="30"/>
        <v>0</v>
      </c>
      <c r="T162" s="13">
        <f t="shared" si="30"/>
        <v>0</v>
      </c>
      <c r="U162" s="13">
        <f t="shared" si="30"/>
        <v>9</v>
      </c>
      <c r="V162" s="13">
        <f t="shared" si="30"/>
        <v>0</v>
      </c>
      <c r="W162" s="13">
        <f t="shared" si="30"/>
        <v>0</v>
      </c>
      <c r="X162" s="13">
        <f t="shared" si="30"/>
        <v>0</v>
      </c>
      <c r="Y162" s="13">
        <f t="shared" si="30"/>
        <v>0</v>
      </c>
      <c r="Z162" s="13">
        <f t="shared" si="30"/>
        <v>5</v>
      </c>
      <c r="AA162" s="6">
        <f t="shared" si="30"/>
        <v>140</v>
      </c>
      <c r="AB162" s="6">
        <f t="shared" si="30"/>
        <v>20</v>
      </c>
      <c r="AC162" s="12"/>
    </row>
    <row r="163" spans="1:29" ht="14.25" customHeight="1">
      <c r="A163" s="65"/>
      <c r="B163" s="66"/>
      <c r="C163" s="67"/>
      <c r="D163" s="68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9"/>
    </row>
    <row r="164" spans="1:29" ht="29.25" customHeight="1">
      <c r="A164" s="115" t="s">
        <v>197</v>
      </c>
      <c r="B164" s="115"/>
      <c r="C164" s="12"/>
      <c r="D164" s="12"/>
      <c r="E164" s="12"/>
      <c r="F164" s="12"/>
      <c r="G164" s="3">
        <f>G36+G62</f>
        <v>100</v>
      </c>
      <c r="H164" s="3">
        <f>H75+H36+H62+H150</f>
        <v>0</v>
      </c>
      <c r="I164" s="3">
        <f aca="true" t="shared" si="31" ref="I164:AB164">I75+I36+I62+I162</f>
        <v>105</v>
      </c>
      <c r="J164" s="3">
        <f t="shared" si="31"/>
        <v>60</v>
      </c>
      <c r="K164" s="3">
        <f t="shared" si="31"/>
        <v>30</v>
      </c>
      <c r="L164" s="3">
        <f t="shared" si="31"/>
        <v>95</v>
      </c>
      <c r="M164" s="3">
        <f t="shared" si="31"/>
        <v>0</v>
      </c>
      <c r="N164" s="3">
        <f t="shared" si="31"/>
        <v>165</v>
      </c>
      <c r="O164" s="3">
        <f t="shared" si="31"/>
        <v>60</v>
      </c>
      <c r="P164" s="3">
        <f t="shared" si="31"/>
        <v>30</v>
      </c>
      <c r="Q164" s="13">
        <f t="shared" si="31"/>
        <v>120</v>
      </c>
      <c r="R164" s="13">
        <f t="shared" si="31"/>
        <v>0</v>
      </c>
      <c r="S164" s="13">
        <f t="shared" si="31"/>
        <v>90</v>
      </c>
      <c r="T164" s="13">
        <f t="shared" si="31"/>
        <v>30</v>
      </c>
      <c r="U164" s="13">
        <f t="shared" si="31"/>
        <v>30</v>
      </c>
      <c r="V164" s="13">
        <f t="shared" si="31"/>
        <v>30</v>
      </c>
      <c r="W164" s="13">
        <f t="shared" si="31"/>
        <v>0</v>
      </c>
      <c r="X164" s="13">
        <f t="shared" si="31"/>
        <v>0</v>
      </c>
      <c r="Y164" s="13">
        <f t="shared" si="31"/>
        <v>30</v>
      </c>
      <c r="Z164" s="13">
        <f t="shared" si="31"/>
        <v>30</v>
      </c>
      <c r="AA164" s="6">
        <f t="shared" si="31"/>
        <v>885</v>
      </c>
      <c r="AB164" s="6">
        <f t="shared" si="31"/>
        <v>120</v>
      </c>
      <c r="AC164" s="12"/>
    </row>
    <row r="165" spans="1:29" ht="14.25" customHeight="1">
      <c r="A165" s="65"/>
      <c r="B165" s="66"/>
      <c r="C165" s="67"/>
      <c r="D165" s="68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9"/>
    </row>
    <row r="166" spans="1:29" ht="15">
      <c r="A166" s="112" t="s">
        <v>190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8"/>
    </row>
    <row r="167" spans="1:29" ht="15" customHeight="1">
      <c r="A167" s="4" t="s">
        <v>167</v>
      </c>
      <c r="B167" s="11" t="s">
        <v>83</v>
      </c>
      <c r="C167" s="8"/>
      <c r="D167" s="6"/>
      <c r="E167" s="7">
        <v>1</v>
      </c>
      <c r="F167" s="8"/>
      <c r="G167" s="1">
        <v>15</v>
      </c>
      <c r="H167" s="1"/>
      <c r="I167" s="1"/>
      <c r="J167" s="1"/>
      <c r="K167" s="1">
        <v>2</v>
      </c>
      <c r="L167" s="1"/>
      <c r="M167" s="1"/>
      <c r="N167" s="1"/>
      <c r="O167" s="1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8">
        <f>G167+H167+I167+J167+L167+M167+N167+O167+Q167+R167+S167+T167+V167+W167+X167+Y167</f>
        <v>15</v>
      </c>
      <c r="AB167" s="8">
        <f>K167+P167+U167+Z167</f>
        <v>2</v>
      </c>
      <c r="AC167" s="9"/>
    </row>
    <row r="168" spans="1:29" ht="15">
      <c r="A168" s="4" t="s">
        <v>198</v>
      </c>
      <c r="B168" s="11" t="s">
        <v>84</v>
      </c>
      <c r="C168" s="8"/>
      <c r="D168" s="6"/>
      <c r="E168" s="7">
        <v>2</v>
      </c>
      <c r="F168" s="8"/>
      <c r="G168" s="1"/>
      <c r="H168" s="1"/>
      <c r="I168" s="1"/>
      <c r="J168" s="1"/>
      <c r="K168" s="1"/>
      <c r="L168" s="1">
        <v>15</v>
      </c>
      <c r="M168" s="1"/>
      <c r="N168" s="1"/>
      <c r="O168" s="1"/>
      <c r="P168" s="1">
        <v>2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8">
        <f aca="true" t="shared" si="32" ref="AA168:AA173">G168+H168+I168+J168+L168+M168+N168+O168+Q168+R168+S168+T168+V168+W168+X168+Y168</f>
        <v>15</v>
      </c>
      <c r="AB168" s="8">
        <f aca="true" t="shared" si="33" ref="AB168:AB173">K168+P168+U168+Z168</f>
        <v>2</v>
      </c>
      <c r="AC168" s="9"/>
    </row>
    <row r="169" spans="1:29" s="78" customFormat="1" ht="15" customHeight="1">
      <c r="A169" s="4" t="s">
        <v>199</v>
      </c>
      <c r="B169" s="11" t="s">
        <v>85</v>
      </c>
      <c r="C169" s="72"/>
      <c r="D169" s="73"/>
      <c r="E169" s="74">
        <v>3.4</v>
      </c>
      <c r="F169" s="72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2">
        <v>10</v>
      </c>
      <c r="R169" s="76"/>
      <c r="S169" s="76"/>
      <c r="T169" s="76"/>
      <c r="U169" s="2">
        <v>2</v>
      </c>
      <c r="V169" s="2">
        <v>15</v>
      </c>
      <c r="W169" s="2"/>
      <c r="X169" s="2"/>
      <c r="Y169" s="2"/>
      <c r="Z169" s="2">
        <v>2</v>
      </c>
      <c r="AA169" s="8">
        <f t="shared" si="32"/>
        <v>25</v>
      </c>
      <c r="AB169" s="8">
        <f t="shared" si="33"/>
        <v>4</v>
      </c>
      <c r="AC169" s="77"/>
    </row>
    <row r="170" spans="1:29" ht="15">
      <c r="A170" s="4" t="s">
        <v>200</v>
      </c>
      <c r="B170" s="11" t="s">
        <v>86</v>
      </c>
      <c r="C170" s="8"/>
      <c r="D170" s="6"/>
      <c r="E170" s="7">
        <v>1</v>
      </c>
      <c r="F170" s="8"/>
      <c r="G170" s="1">
        <v>15</v>
      </c>
      <c r="H170" s="1"/>
      <c r="I170" s="1"/>
      <c r="J170" s="1"/>
      <c r="K170" s="1">
        <v>1</v>
      </c>
      <c r="L170" s="1"/>
      <c r="M170" s="1"/>
      <c r="N170" s="1"/>
      <c r="O170" s="1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8">
        <f t="shared" si="32"/>
        <v>15</v>
      </c>
      <c r="AB170" s="8">
        <f t="shared" si="33"/>
        <v>1</v>
      </c>
      <c r="AC170" s="9"/>
    </row>
    <row r="171" spans="1:29" ht="38.25">
      <c r="A171" s="4" t="s">
        <v>201</v>
      </c>
      <c r="B171" s="11" t="s">
        <v>87</v>
      </c>
      <c r="C171" s="8"/>
      <c r="D171" s="6"/>
      <c r="E171" s="7">
        <v>2.3</v>
      </c>
      <c r="F171" s="8"/>
      <c r="G171" s="1"/>
      <c r="H171" s="1"/>
      <c r="I171" s="1"/>
      <c r="J171" s="1"/>
      <c r="K171" s="1"/>
      <c r="L171" s="1">
        <v>15</v>
      </c>
      <c r="M171" s="1"/>
      <c r="N171" s="1"/>
      <c r="O171" s="1"/>
      <c r="P171" s="1">
        <v>1</v>
      </c>
      <c r="Q171" s="2">
        <v>15</v>
      </c>
      <c r="R171" s="2"/>
      <c r="S171" s="2"/>
      <c r="T171" s="2"/>
      <c r="U171" s="2">
        <v>3</v>
      </c>
      <c r="V171" s="2"/>
      <c r="W171" s="2"/>
      <c r="X171" s="2"/>
      <c r="Y171" s="2"/>
      <c r="Z171" s="2"/>
      <c r="AA171" s="8">
        <f t="shared" si="32"/>
        <v>30</v>
      </c>
      <c r="AB171" s="8">
        <f t="shared" si="33"/>
        <v>4</v>
      </c>
      <c r="AC171" s="9"/>
    </row>
    <row r="172" spans="1:29" ht="38.25">
      <c r="A172" s="4" t="s">
        <v>202</v>
      </c>
      <c r="B172" s="11" t="s">
        <v>88</v>
      </c>
      <c r="C172" s="8"/>
      <c r="D172" s="6"/>
      <c r="E172" s="7">
        <v>3</v>
      </c>
      <c r="F172" s="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>
        <v>30</v>
      </c>
      <c r="R172" s="2"/>
      <c r="S172" s="2"/>
      <c r="T172" s="2"/>
      <c r="U172" s="2">
        <v>4</v>
      </c>
      <c r="V172" s="2"/>
      <c r="W172" s="2"/>
      <c r="X172" s="2"/>
      <c r="Y172" s="2"/>
      <c r="Z172" s="2"/>
      <c r="AA172" s="8">
        <f t="shared" si="32"/>
        <v>30</v>
      </c>
      <c r="AB172" s="8">
        <f t="shared" si="33"/>
        <v>4</v>
      </c>
      <c r="AC172" s="9"/>
    </row>
    <row r="173" spans="1:29" ht="38.25">
      <c r="A173" s="4" t="s">
        <v>203</v>
      </c>
      <c r="B173" s="11" t="s">
        <v>89</v>
      </c>
      <c r="C173" s="8"/>
      <c r="D173" s="6"/>
      <c r="E173" s="7">
        <v>4</v>
      </c>
      <c r="F173" s="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2"/>
      <c r="S173" s="2"/>
      <c r="T173" s="2"/>
      <c r="U173" s="2"/>
      <c r="V173" s="2">
        <v>10</v>
      </c>
      <c r="W173" s="2"/>
      <c r="X173" s="2"/>
      <c r="Y173" s="2"/>
      <c r="Z173" s="2">
        <v>3</v>
      </c>
      <c r="AA173" s="8">
        <f t="shared" si="32"/>
        <v>10</v>
      </c>
      <c r="AB173" s="8">
        <f t="shared" si="33"/>
        <v>3</v>
      </c>
      <c r="AC173" s="9"/>
    </row>
    <row r="174" spans="1:29" ht="15">
      <c r="A174" s="109" t="s">
        <v>19</v>
      </c>
      <c r="B174" s="109"/>
      <c r="C174" s="6"/>
      <c r="D174" s="6"/>
      <c r="E174" s="6"/>
      <c r="F174" s="6"/>
      <c r="G174" s="3">
        <f aca="true" t="shared" si="34" ref="G174:AB174">SUM(G167:G173)</f>
        <v>30</v>
      </c>
      <c r="H174" s="3">
        <f t="shared" si="34"/>
        <v>0</v>
      </c>
      <c r="I174" s="3">
        <f t="shared" si="34"/>
        <v>0</v>
      </c>
      <c r="J174" s="3">
        <f t="shared" si="34"/>
        <v>0</v>
      </c>
      <c r="K174" s="3">
        <f t="shared" si="34"/>
        <v>3</v>
      </c>
      <c r="L174" s="3">
        <f t="shared" si="34"/>
        <v>30</v>
      </c>
      <c r="M174" s="3">
        <f t="shared" si="34"/>
        <v>0</v>
      </c>
      <c r="N174" s="3">
        <f t="shared" si="34"/>
        <v>0</v>
      </c>
      <c r="O174" s="3">
        <f t="shared" si="34"/>
        <v>0</v>
      </c>
      <c r="P174" s="3">
        <f t="shared" si="34"/>
        <v>3</v>
      </c>
      <c r="Q174" s="13">
        <f t="shared" si="34"/>
        <v>55</v>
      </c>
      <c r="R174" s="13">
        <f t="shared" si="34"/>
        <v>0</v>
      </c>
      <c r="S174" s="13">
        <f t="shared" si="34"/>
        <v>0</v>
      </c>
      <c r="T174" s="13">
        <f t="shared" si="34"/>
        <v>0</v>
      </c>
      <c r="U174" s="13">
        <f t="shared" si="34"/>
        <v>9</v>
      </c>
      <c r="V174" s="13">
        <f t="shared" si="34"/>
        <v>25</v>
      </c>
      <c r="W174" s="13">
        <f t="shared" si="34"/>
        <v>0</v>
      </c>
      <c r="X174" s="13">
        <f t="shared" si="34"/>
        <v>0</v>
      </c>
      <c r="Y174" s="13">
        <f t="shared" si="34"/>
        <v>0</v>
      </c>
      <c r="Z174" s="13">
        <f t="shared" si="34"/>
        <v>5</v>
      </c>
      <c r="AA174" s="6">
        <f t="shared" si="34"/>
        <v>140</v>
      </c>
      <c r="AB174" s="6">
        <f t="shared" si="34"/>
        <v>20</v>
      </c>
      <c r="AC174" s="12"/>
    </row>
    <row r="175" spans="1:29" ht="15">
      <c r="A175" s="65"/>
      <c r="B175" s="66"/>
      <c r="C175" s="67"/>
      <c r="D175" s="68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9"/>
    </row>
    <row r="176" spans="1:34" ht="31.5" customHeight="1">
      <c r="A176" s="115" t="s">
        <v>138</v>
      </c>
      <c r="B176" s="115"/>
      <c r="C176" s="12"/>
      <c r="D176" s="12"/>
      <c r="E176" s="12"/>
      <c r="F176" s="12"/>
      <c r="G176" s="3">
        <f aca="true" t="shared" si="35" ref="G176:AB176">G75+G36+G62+G174</f>
        <v>130</v>
      </c>
      <c r="H176" s="3">
        <f t="shared" si="35"/>
        <v>0</v>
      </c>
      <c r="I176" s="3">
        <f t="shared" si="35"/>
        <v>105</v>
      </c>
      <c r="J176" s="3">
        <f t="shared" si="35"/>
        <v>30</v>
      </c>
      <c r="K176" s="3">
        <f t="shared" si="35"/>
        <v>30</v>
      </c>
      <c r="L176" s="3">
        <f t="shared" si="35"/>
        <v>105</v>
      </c>
      <c r="M176" s="3">
        <f t="shared" si="35"/>
        <v>0</v>
      </c>
      <c r="N176" s="3">
        <f t="shared" si="35"/>
        <v>165</v>
      </c>
      <c r="O176" s="3">
        <f t="shared" si="35"/>
        <v>30</v>
      </c>
      <c r="P176" s="3">
        <f t="shared" si="35"/>
        <v>30</v>
      </c>
      <c r="Q176" s="13">
        <f t="shared" si="35"/>
        <v>115</v>
      </c>
      <c r="R176" s="13">
        <f t="shared" si="35"/>
        <v>0</v>
      </c>
      <c r="S176" s="13">
        <f t="shared" si="35"/>
        <v>90</v>
      </c>
      <c r="T176" s="13">
        <f t="shared" si="35"/>
        <v>30</v>
      </c>
      <c r="U176" s="13">
        <f t="shared" si="35"/>
        <v>30</v>
      </c>
      <c r="V176" s="13">
        <f t="shared" si="35"/>
        <v>55</v>
      </c>
      <c r="W176" s="13">
        <f t="shared" si="35"/>
        <v>0</v>
      </c>
      <c r="X176" s="13">
        <f t="shared" si="35"/>
        <v>0</v>
      </c>
      <c r="Y176" s="13">
        <f t="shared" si="35"/>
        <v>30</v>
      </c>
      <c r="Z176" s="13">
        <f t="shared" si="35"/>
        <v>30</v>
      </c>
      <c r="AA176" s="6">
        <f t="shared" si="35"/>
        <v>885</v>
      </c>
      <c r="AB176" s="6">
        <f t="shared" si="35"/>
        <v>120</v>
      </c>
      <c r="AC176" s="12"/>
      <c r="AH176" s="64"/>
    </row>
    <row r="178" spans="2:33" ht="15">
      <c r="B178" s="14" t="s">
        <v>174</v>
      </c>
      <c r="AD178" s="15"/>
      <c r="AE178" s="15"/>
      <c r="AF178" s="15"/>
      <c r="AG178" s="15"/>
    </row>
    <row r="179" spans="2:33" ht="24.75" customHeight="1">
      <c r="B179" s="133" t="s">
        <v>214</v>
      </c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79"/>
      <c r="AD179" s="79"/>
      <c r="AE179" s="79"/>
      <c r="AF179" s="79"/>
      <c r="AG179" s="79"/>
    </row>
    <row r="180" spans="2:33" ht="15">
      <c r="B180" s="126" t="s">
        <v>175</v>
      </c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15"/>
    </row>
    <row r="181" spans="2:33" ht="15">
      <c r="B181" s="126" t="s">
        <v>176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81"/>
      <c r="AE181" s="81"/>
      <c r="AF181" s="81"/>
      <c r="AG181" s="81"/>
    </row>
    <row r="182" spans="2:14" ht="15" customHeight="1">
      <c r="B182" s="126" t="s">
        <v>177</v>
      </c>
      <c r="C182" s="126"/>
      <c r="D182" s="126"/>
      <c r="E182" s="126"/>
      <c r="F182" s="126"/>
      <c r="G182" s="126"/>
      <c r="H182" s="80"/>
      <c r="I182" s="80"/>
      <c r="J182" s="80"/>
      <c r="K182" s="81"/>
      <c r="L182" s="81"/>
      <c r="M182" s="81"/>
      <c r="N182" s="81"/>
    </row>
    <row r="183" spans="2:10" ht="15" customHeight="1">
      <c r="B183" s="126" t="s">
        <v>189</v>
      </c>
      <c r="C183" s="126"/>
      <c r="D183" s="126"/>
      <c r="E183" s="126"/>
      <c r="F183" s="126"/>
      <c r="G183" s="126"/>
      <c r="H183" s="126"/>
      <c r="I183" s="126"/>
      <c r="J183" s="81"/>
    </row>
    <row r="184" spans="2:10" ht="15">
      <c r="B184" s="82" t="s">
        <v>184</v>
      </c>
      <c r="C184" s="82"/>
      <c r="D184" s="82"/>
      <c r="E184" s="82"/>
      <c r="F184" s="82"/>
      <c r="G184" s="82"/>
      <c r="H184" s="82"/>
      <c r="I184" s="82"/>
      <c r="J184" s="82"/>
    </row>
    <row r="185" spans="2:6" ht="15">
      <c r="B185" s="116" t="s">
        <v>185</v>
      </c>
      <c r="C185" s="117"/>
      <c r="D185" s="117"/>
      <c r="E185" s="117"/>
      <c r="F185" s="117"/>
    </row>
    <row r="186" spans="2:29" ht="25.5" customHeight="1">
      <c r="B186" s="129" t="s">
        <v>211</v>
      </c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</row>
  </sheetData>
  <sheetProtection/>
  <mergeCells count="92">
    <mergeCell ref="A33:A34"/>
    <mergeCell ref="B33:B34"/>
    <mergeCell ref="A36:B36"/>
    <mergeCell ref="B186:AC186"/>
    <mergeCell ref="A51:A52"/>
    <mergeCell ref="B51:B52"/>
    <mergeCell ref="A53:A54"/>
    <mergeCell ref="B53:B54"/>
    <mergeCell ref="A85:A86"/>
    <mergeCell ref="B85:B86"/>
    <mergeCell ref="A29:A30"/>
    <mergeCell ref="B29:B30"/>
    <mergeCell ref="A31:A32"/>
    <mergeCell ref="B31:B32"/>
    <mergeCell ref="A46:AC46"/>
    <mergeCell ref="B58:B59"/>
    <mergeCell ref="A60:A61"/>
    <mergeCell ref="B60:B61"/>
    <mergeCell ref="A55:A56"/>
    <mergeCell ref="B55:B56"/>
    <mergeCell ref="A58:A59"/>
    <mergeCell ref="B22:B23"/>
    <mergeCell ref="A24:A25"/>
    <mergeCell ref="B24:B25"/>
    <mergeCell ref="A27:A28"/>
    <mergeCell ref="B27:B28"/>
    <mergeCell ref="A164:B164"/>
    <mergeCell ref="B180:O180"/>
    <mergeCell ref="B181:AC181"/>
    <mergeCell ref="A154:AC154"/>
    <mergeCell ref="B179:AB179"/>
    <mergeCell ref="A138:B138"/>
    <mergeCell ref="A140:B140"/>
    <mergeCell ref="A115:B115"/>
    <mergeCell ref="A117:AC117"/>
    <mergeCell ref="A125:B125"/>
    <mergeCell ref="A130:AC130"/>
    <mergeCell ref="G14:AC14"/>
    <mergeCell ref="A18:AC18"/>
    <mergeCell ref="AC15:AC17"/>
    <mergeCell ref="G16:K16"/>
    <mergeCell ref="L16:P16"/>
    <mergeCell ref="AB15:AB17"/>
    <mergeCell ref="AA15:AA17"/>
    <mergeCell ref="A113:B113"/>
    <mergeCell ref="A127:B127"/>
    <mergeCell ref="A103:B103"/>
    <mergeCell ref="B5:D5"/>
    <mergeCell ref="A14:F14"/>
    <mergeCell ref="A105:AC105"/>
    <mergeCell ref="A47:A48"/>
    <mergeCell ref="B47:B48"/>
    <mergeCell ref="B20:B21"/>
    <mergeCell ref="A22:A23"/>
    <mergeCell ref="B185:F185"/>
    <mergeCell ref="A176:B176"/>
    <mergeCell ref="A142:AC142"/>
    <mergeCell ref="A150:B150"/>
    <mergeCell ref="A152:B152"/>
    <mergeCell ref="A166:AC166"/>
    <mergeCell ref="B183:I183"/>
    <mergeCell ref="B182:G182"/>
    <mergeCell ref="A174:B174"/>
    <mergeCell ref="A162:B162"/>
    <mergeCell ref="A78:AC78"/>
    <mergeCell ref="A62:B62"/>
    <mergeCell ref="A91:B91"/>
    <mergeCell ref="A70:B70"/>
    <mergeCell ref="A76:AC76"/>
    <mergeCell ref="A81:AC81"/>
    <mergeCell ref="A75:B75"/>
    <mergeCell ref="A77:AC77"/>
    <mergeCell ref="Q15:Z15"/>
    <mergeCell ref="A93:AC93"/>
    <mergeCell ref="A101:B101"/>
    <mergeCell ref="A19:AC19"/>
    <mergeCell ref="Q16:U16"/>
    <mergeCell ref="V16:Z16"/>
    <mergeCell ref="A89:B89"/>
    <mergeCell ref="A63:AC63"/>
    <mergeCell ref="A37:AC37"/>
    <mergeCell ref="A44:B44"/>
    <mergeCell ref="B4:D4"/>
    <mergeCell ref="A20:A21"/>
    <mergeCell ref="A71:AC71"/>
    <mergeCell ref="I2:AK2"/>
    <mergeCell ref="A15:A17"/>
    <mergeCell ref="B15:B17"/>
    <mergeCell ref="C15:C17"/>
    <mergeCell ref="D15:F16"/>
    <mergeCell ref="G15:P15"/>
    <mergeCell ref="A3:A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2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Paweł</cp:lastModifiedBy>
  <cp:lastPrinted>2014-05-06T07:34:50Z</cp:lastPrinted>
  <dcterms:created xsi:type="dcterms:W3CDTF">2010-12-06T08:38:47Z</dcterms:created>
  <dcterms:modified xsi:type="dcterms:W3CDTF">2014-05-15T09:12:48Z</dcterms:modified>
  <cp:category/>
  <cp:version/>
  <cp:contentType/>
  <cp:contentStatus/>
</cp:coreProperties>
</file>