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1"/>
  </bookViews>
  <sheets>
    <sheet name="Program studiów - siatki" sheetId="1" r:id="rId1"/>
    <sheet name="ZAJĘCIA DO WYBORU " sheetId="2" r:id="rId2"/>
  </sheets>
  <definedNames>
    <definedName name="_xlnm.Print_Area" localSheetId="0">'Program studiów - siatki'!$A$1:$AM$78</definedName>
  </definedNames>
  <calcPr fullCalcOnLoad="1"/>
</workbook>
</file>

<file path=xl/sharedStrings.xml><?xml version="1.0" encoding="utf-8"?>
<sst xmlns="http://schemas.openxmlformats.org/spreadsheetml/2006/main" count="222" uniqueCount="161">
  <si>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</si>
  <si>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</si>
  <si>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</si>
  <si>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</si>
  <si>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</si>
  <si>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</si>
  <si>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</si>
  <si>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</si>
  <si>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</si>
  <si>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</si>
  <si>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</si>
  <si>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</si>
  <si>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</si>
  <si>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</si>
  <si>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</si>
  <si>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</si>
  <si>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</si>
  <si>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</si>
  <si>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</si>
  <si>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</si>
  <si>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</si>
  <si>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</si>
  <si>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</si>
  <si>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</si>
  <si>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Język łaciński</t>
  </si>
  <si>
    <t>RAZEM:</t>
  </si>
  <si>
    <t>Seminarium licencjackie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</si>
  <si>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</si>
  <si>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</si>
  <si>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</si>
  <si>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</si>
  <si>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</si>
  <si>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</si>
  <si>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</si>
  <si>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</si>
  <si>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</si>
  <si>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</si>
  <si>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</si>
  <si>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</si>
  <si>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</si>
  <si>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C1. WIEDZA O JĘZYKU I KOMUNIKACJI</t>
  </si>
  <si>
    <t>C2. WIEDZA O LITERATURZE I KULTURZE OBSZARU JĘZYKOWEGO</t>
  </si>
  <si>
    <t>Historia filozofii</t>
  </si>
  <si>
    <t>B2. PRAKTYCZNA NAUKA DRUGIEGO JĘZYKA OBCEGO</t>
  </si>
  <si>
    <t>Gramatyka kontrastywna niemiecko-polska</t>
  </si>
  <si>
    <t>Historia języka niemieckiego z elementami gramatyki historycznej</t>
  </si>
  <si>
    <t>Historia krajów niemieckiego obszaru językowego</t>
  </si>
  <si>
    <t>Wstęp do teorii przekładu</t>
  </si>
  <si>
    <t>Tłumaczenia pisemne ogólne</t>
  </si>
  <si>
    <t>Tłumaczenia pisemne specjalistyczne</t>
  </si>
  <si>
    <t>Tłumaczenia ustne ogólne</t>
  </si>
  <si>
    <t>Tłumaczenia ustne specjalistyczne</t>
  </si>
  <si>
    <t>Teoria przekładu</t>
  </si>
  <si>
    <t>8.</t>
  </si>
  <si>
    <t>Psycholingwistyka</t>
  </si>
  <si>
    <t>ZO</t>
  </si>
  <si>
    <t>Wstęp do językoznawstwa</t>
  </si>
  <si>
    <t>Wstęp do literaturoznawstwa</t>
  </si>
  <si>
    <t>E. FAKULTETY</t>
  </si>
  <si>
    <t>W trakcie I roku studenci zobowiązani są do zaliczenia szkolenia z zakresu BHP oraz ochrony własności intelektualnej.</t>
  </si>
  <si>
    <t>Zajęcia do wyboru:</t>
  </si>
  <si>
    <t>w</t>
  </si>
  <si>
    <t>ćw.</t>
  </si>
  <si>
    <t>semestr</t>
  </si>
  <si>
    <t>V</t>
  </si>
  <si>
    <t>Specjalność translatoryczna</t>
  </si>
  <si>
    <t>k</t>
  </si>
  <si>
    <t>s</t>
  </si>
  <si>
    <t>IV</t>
  </si>
  <si>
    <t>VI</t>
  </si>
  <si>
    <t>V, VI</t>
  </si>
  <si>
    <t>Zajęcia specjalnościowe:</t>
  </si>
  <si>
    <t>III, IV</t>
  </si>
  <si>
    <t>Suma poszczególnych typów zajęć:</t>
  </si>
  <si>
    <t>Zajęcia do wyboru: SUMA CAŁKOWITA</t>
  </si>
  <si>
    <t>ŁĄCZNA LICZBA GODZIN</t>
  </si>
  <si>
    <t>Zajęcia do wyboru</t>
  </si>
  <si>
    <t xml:space="preserve">Zajęcia do wyboru stanowią </t>
  </si>
  <si>
    <t>II</t>
  </si>
  <si>
    <t>I, II, III</t>
  </si>
  <si>
    <t>I, II, III, IV</t>
  </si>
  <si>
    <t>9.</t>
  </si>
  <si>
    <t>Technologie informacyjne w pracy tłumacza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</si>
  <si>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</si>
  <si>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</si>
  <si>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</si>
  <si>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</si>
  <si>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</si>
  <si>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</si>
  <si>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</si>
  <si>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</si>
  <si>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</si>
  <si>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</si>
  <si>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</si>
  <si>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</si>
  <si>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</si>
  <si>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</si>
  <si>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</si>
  <si>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</si>
  <si>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</si>
  <si>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</si>
  <si>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</si>
  <si>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D. SPECJALNOŚĆ TRANSLATORYCZNA</t>
  </si>
  <si>
    <t>Wykład wydziałowy</t>
  </si>
  <si>
    <t>Kontakty literackie polsko-niemieckie lub Pragmalingwistyka</t>
  </si>
  <si>
    <t>Praktyczna nauka języka niemieckiego: Język niemieckiej gospodarki / Język mass mediów.</t>
  </si>
  <si>
    <t>1,2,3,4</t>
  </si>
  <si>
    <t>2,3,4,5</t>
  </si>
  <si>
    <t>forma zal. po semestrze</t>
  </si>
  <si>
    <t>Pisanie i konwersacja</t>
  </si>
  <si>
    <t>Leksyka</t>
  </si>
  <si>
    <t>Fonetyka</t>
  </si>
  <si>
    <t>Czytanie i rozumienie ze słuchu</t>
  </si>
  <si>
    <t>Język niemieckiej gospodarki I</t>
  </si>
  <si>
    <t>Gramatyka opisowa języka niemieckiego</t>
  </si>
  <si>
    <t>Wiedza o krajach i kulturze krajów niemieckiego obszaru językowego</t>
  </si>
  <si>
    <t>Historia literatury niemieckiej</t>
  </si>
  <si>
    <t>Przedmiot *</t>
  </si>
  <si>
    <t>Lektorat języka obcego nowożytnego</t>
  </si>
  <si>
    <t>Praktyka translatorska (80 h do realizacji w trakcie III roku studiów)</t>
  </si>
  <si>
    <t>Słowotwórstwo/ Składnia strukturalna</t>
  </si>
  <si>
    <r>
      <t xml:space="preserve">Przekład tekstów literackich / Przekład tekstów użytkowych </t>
    </r>
    <r>
      <rPr>
        <b/>
        <i/>
        <vertAlign val="superscript"/>
        <sz val="12"/>
        <rFont val="Calibri"/>
        <family val="2"/>
      </rPr>
      <t>1)</t>
    </r>
  </si>
  <si>
    <t>Praktyka translatorska (80 godzin do realizacji nw trakcie III roku studiów)</t>
  </si>
  <si>
    <t>ŁĄCZNA LICZBA ECTS</t>
  </si>
  <si>
    <t>procent planu</t>
  </si>
  <si>
    <t>PLAN STUDIÓW STACJONARNYCH PIERWSZEGO STOPNIA</t>
  </si>
  <si>
    <t>WYDZIAŁ: FILOLOGICZNY</t>
  </si>
  <si>
    <t>KIERUNEK: FILOLOGIA GERMAŃSKA</t>
  </si>
  <si>
    <t>SPECJALNOŚĆ: TRANSLATORYCZNA</t>
  </si>
  <si>
    <t>1, 2, 3, 4, 5, 6</t>
  </si>
  <si>
    <t>2, 4, 6</t>
  </si>
  <si>
    <t>5, 6</t>
  </si>
  <si>
    <t>1, 2</t>
  </si>
  <si>
    <t>Słowotwórstwo</t>
  </si>
  <si>
    <t>Składnia strukturalna</t>
  </si>
  <si>
    <t>Przekład tekstów literackich</t>
  </si>
  <si>
    <t>Przekład tekstów użytkowych</t>
  </si>
  <si>
    <t>Kontakty literackie polsko-niemieckie</t>
  </si>
  <si>
    <t>Pragmalingwistyka</t>
  </si>
  <si>
    <t xml:space="preserve">Język niemieckiej gospodarki II </t>
  </si>
  <si>
    <t>Język mass mediów</t>
  </si>
  <si>
    <r>
      <t xml:space="preserve">Gramatyka </t>
    </r>
    <r>
      <rPr>
        <sz val="11"/>
        <rFont val="Calibri"/>
        <family val="2"/>
      </rPr>
      <t>praktyczna</t>
    </r>
  </si>
  <si>
    <t>seminarium obejmuje napisanie pracy dyplomowej</t>
  </si>
  <si>
    <t>Wykład wydziałowy/ogólnouczelniany</t>
  </si>
  <si>
    <r>
      <t>Praktyczna nauka języka niemieckiego</t>
    </r>
    <r>
      <rPr>
        <vertAlign val="superscript"/>
        <sz val="11"/>
        <rFont val="Calibri"/>
        <family val="2"/>
      </rPr>
      <t>1)</t>
    </r>
  </si>
  <si>
    <r>
      <t>Psycholingwistyka</t>
    </r>
    <r>
      <rPr>
        <i/>
        <vertAlign val="superscript"/>
        <sz val="11"/>
        <rFont val="Calibri"/>
        <family val="2"/>
      </rPr>
      <t>3)</t>
    </r>
  </si>
  <si>
    <r>
      <t xml:space="preserve">kursywą oznaczono przedmioty do wyboru, </t>
    </r>
    <r>
      <rPr>
        <b/>
        <vertAlign val="superscript"/>
        <sz val="12"/>
        <rFont val="Calibri"/>
        <family val="2"/>
      </rPr>
      <t>3)</t>
    </r>
    <r>
      <rPr>
        <b/>
        <sz val="12"/>
        <rFont val="Calibri"/>
        <family val="2"/>
      </rPr>
      <t xml:space="preserve"> 1 ECTS realizuje przedmiot z obszaru nauk społecznych (psychologia)</t>
    </r>
  </si>
  <si>
    <r>
      <rPr>
        <b/>
        <vertAlign val="superscript"/>
        <sz val="12"/>
        <rFont val="Calibri"/>
        <family val="2"/>
      </rPr>
      <t>1)</t>
    </r>
    <r>
      <rPr>
        <b/>
        <sz val="12"/>
        <rFont val="Calibri"/>
        <family val="2"/>
      </rPr>
      <t xml:space="preserve"> podział Praktycznej nauki języka niemieckiego na komponenty </t>
    </r>
  </si>
  <si>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 xml:space="preserve"> zaliczenie przedmiotu PNJN w poszczególnych semestrzach obejmuje zaliczenie wszystkich wymaganych komponentów; egzaminy PNJN po 2, 4, 6 semestrze obejmują wszystkie komponenty prowadzone w danym roku akademickim, za wyjątkiem Fonetyki, która nie stanowi części składowej egzaminu </t>
    </r>
  </si>
  <si>
    <r>
      <t>2,4,6</t>
    </r>
    <r>
      <rPr>
        <vertAlign val="superscript"/>
        <sz val="11"/>
        <rFont val="Calibri"/>
        <family val="2"/>
      </rPr>
      <t>2)</t>
    </r>
  </si>
  <si>
    <r>
      <t>2</t>
    </r>
    <r>
      <rPr>
        <vertAlign val="superscript"/>
        <sz val="11"/>
        <rFont val="Calibri"/>
        <family val="2"/>
      </rPr>
      <t>2)</t>
    </r>
  </si>
  <si>
    <r>
      <t>6</t>
    </r>
    <r>
      <rPr>
        <vertAlign val="superscript"/>
        <sz val="11"/>
        <rFont val="Calibri"/>
        <family val="2"/>
      </rPr>
      <t>2)</t>
    </r>
  </si>
  <si>
    <t>PROGRAM STUDIÓW STACJONARNYCH PIERWSZEGO STOPNIA 2015-2018</t>
  </si>
  <si>
    <t>I</t>
  </si>
  <si>
    <t>III</t>
  </si>
  <si>
    <t>Kultura języka polskiego</t>
  </si>
  <si>
    <t>29.</t>
  </si>
  <si>
    <t>OD R. AK. 2016/2017</t>
  </si>
  <si>
    <t xml:space="preserve">Plan studiów zatwierdzony przez Radę Wydziału 12 maja 2016 roku </t>
  </si>
  <si>
    <t>Literatura Gdańska i regionu</t>
  </si>
  <si>
    <t>30.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</si>
</sst>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perscript"/>
      <sz val="12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Times New Roman"/>
      <family val="1"/>
    </font>
    <font>
      <b/>
      <sz val="14"/>
      <name val="Calibri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i/>
      <sz val="10"/>
      <color indexed="56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44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3"/>
      <name val="Calibri"/>
      <family val="2"/>
    </font>
    <font>
      <sz val="11"/>
      <color theme="4" tint="0.59999001026153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1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5" fillId="4" borderId="17" xfId="0" applyFont="1" applyFill="1" applyBorder="1" applyAlignment="1">
      <alignment horizontal="right"/>
    </xf>
    <xf numFmtId="0" fontId="55" fillId="4" borderId="17" xfId="0" applyFont="1" applyFill="1" applyBorder="1" applyAlignment="1">
      <alignment horizontal="left"/>
    </xf>
    <xf numFmtId="0" fontId="55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65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vertical="center" wrapText="1"/>
    </xf>
    <xf numFmtId="0" fontId="65" fillId="4" borderId="19" xfId="0" applyFont="1" applyFill="1" applyBorder="1" applyAlignment="1">
      <alignment vertical="center" wrapText="1"/>
    </xf>
    <xf numFmtId="0" fontId="65" fillId="4" borderId="1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33" borderId="16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51" applyFont="1" applyAlignment="1">
      <alignment horizontal="left" vertical="center"/>
      <protection/>
    </xf>
    <xf numFmtId="0" fontId="4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7" fillId="36" borderId="24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8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9" borderId="22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vertical="center"/>
    </xf>
    <xf numFmtId="0" fontId="4" fillId="39" borderId="19" xfId="0" applyFont="1" applyFill="1" applyBorder="1" applyAlignment="1">
      <alignment vertical="center" wrapText="1"/>
    </xf>
    <xf numFmtId="0" fontId="4" fillId="39" borderId="25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38" borderId="26" xfId="0" applyFont="1" applyFill="1" applyBorder="1" applyAlignment="1">
      <alignment horizontal="center" vertical="center" wrapText="1"/>
    </xf>
    <xf numFmtId="0" fontId="37" fillId="38" borderId="21" xfId="0" applyFont="1" applyFill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7" fillId="35" borderId="26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21" xfId="0" applyFont="1" applyFill="1" applyBorder="1" applyAlignment="1">
      <alignment horizontal="center" vertical="center" wrapText="1"/>
    </xf>
    <xf numFmtId="0" fontId="37" fillId="36" borderId="22" xfId="0" applyFont="1" applyFill="1" applyBorder="1" applyAlignment="1">
      <alignment horizontal="center" vertical="center" wrapText="1"/>
    </xf>
    <xf numFmtId="0" fontId="37" fillId="37" borderId="26" xfId="0" applyFont="1" applyFill="1" applyBorder="1" applyAlignment="1">
      <alignment horizontal="center" vertical="center" wrapText="1"/>
    </xf>
    <xf numFmtId="0" fontId="37" fillId="37" borderId="21" xfId="0" applyFont="1" applyFill="1" applyBorder="1" applyAlignment="1">
      <alignment horizontal="center" vertical="center" wrapText="1"/>
    </xf>
    <xf numFmtId="0" fontId="37" fillId="37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72" fontId="55" fillId="4" borderId="17" xfId="0" applyNumberFormat="1" applyFont="1" applyFill="1" applyBorder="1" applyAlignment="1">
      <alignment horizontal="center"/>
    </xf>
    <xf numFmtId="0" fontId="43" fillId="0" borderId="2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/>
    </xf>
    <xf numFmtId="0" fontId="31" fillId="4" borderId="11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A61" sqref="AA61:AE62"/>
    </sheetView>
  </sheetViews>
  <sheetFormatPr defaultColWidth="9.140625" defaultRowHeight="15"/>
  <cols>
    <col min="1" max="1" width="3.57421875" style="37" customWidth="1"/>
    <col min="2" max="2" width="35.28125" style="5" customWidth="1"/>
    <col min="3" max="3" width="9.00390625" style="79" customWidth="1"/>
    <col min="4" max="4" width="6.57421875" style="78" customWidth="1"/>
    <col min="5" max="5" width="7.28125" style="78" customWidth="1"/>
    <col min="6" max="6" width="7.421875" style="78" customWidth="1"/>
    <col min="7" max="7" width="5.00390625" style="79" customWidth="1"/>
    <col min="8" max="8" width="5.421875" style="79" customWidth="1"/>
    <col min="9" max="9" width="4.7109375" style="79" customWidth="1"/>
    <col min="10" max="10" width="4.57421875" style="79" customWidth="1"/>
    <col min="11" max="11" width="5.421875" style="79" customWidth="1"/>
    <col min="12" max="12" width="4.7109375" style="79" customWidth="1"/>
    <col min="13" max="14" width="4.8515625" style="79" customWidth="1"/>
    <col min="15" max="15" width="4.57421875" style="79" customWidth="1"/>
    <col min="16" max="16" width="6.421875" style="79" customWidth="1"/>
    <col min="17" max="17" width="4.7109375" style="79" customWidth="1"/>
    <col min="18" max="18" width="4.8515625" style="79" customWidth="1"/>
    <col min="19" max="19" width="4.7109375" style="79" customWidth="1"/>
    <col min="20" max="20" width="4.8515625" style="79" customWidth="1"/>
    <col min="21" max="21" width="6.140625" style="79" customWidth="1"/>
    <col min="22" max="22" width="4.57421875" style="79" customWidth="1"/>
    <col min="23" max="23" width="5.140625" style="79" customWidth="1"/>
    <col min="24" max="24" width="4.8515625" style="79" customWidth="1"/>
    <col min="25" max="25" width="5.00390625" style="79" customWidth="1"/>
    <col min="26" max="26" width="6.57421875" style="79" customWidth="1"/>
    <col min="27" max="28" width="4.8515625" style="79" customWidth="1"/>
    <col min="29" max="29" width="4.7109375" style="79" customWidth="1"/>
    <col min="30" max="30" width="4.8515625" style="79" customWidth="1"/>
    <col min="31" max="31" width="5.8515625" style="79" customWidth="1"/>
    <col min="32" max="32" width="5.28125" style="79" customWidth="1"/>
    <col min="33" max="33" width="4.8515625" style="79" customWidth="1"/>
    <col min="34" max="34" width="5.7109375" style="79" customWidth="1"/>
    <col min="35" max="35" width="5.140625" style="79" customWidth="1"/>
    <col min="36" max="36" width="6.421875" style="79" customWidth="1"/>
    <col min="37" max="37" width="7.140625" style="79" customWidth="1"/>
    <col min="38" max="38" width="8.57421875" style="79" customWidth="1"/>
    <col min="39" max="39" width="6.28125" style="79" customWidth="1"/>
    <col min="40" max="40" width="4.57421875" style="37" customWidth="1"/>
    <col min="41" max="16384" width="9.140625" style="37" customWidth="1"/>
  </cols>
  <sheetData>
    <row r="1" spans="1:39" s="75" customFormat="1" ht="21">
      <c r="A1" s="165" t="s">
        <v>125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</row>
    <row r="2" spans="1:39" s="75" customFormat="1" ht="18">
      <c r="A2" s="76"/>
      <c r="B2" s="185" t="s">
        <v>157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77"/>
    </row>
    <row r="3" spans="2:39" s="36" customFormat="1" ht="18.75" customHeight="1">
      <c r="B3" s="97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2:39" s="36" customFormat="1" ht="21" customHeight="1">
      <c r="B4" s="97" t="s">
        <v>127</v>
      </c>
      <c r="C4" s="45"/>
      <c r="D4" s="184" t="s">
        <v>128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45"/>
      <c r="T4" s="45"/>
      <c r="U4" s="45"/>
      <c r="V4" s="45"/>
      <c r="W4" s="45"/>
      <c r="X4" s="45"/>
      <c r="Y4" s="78"/>
      <c r="Z4" s="78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</row>
    <row r="5" spans="8:39" ht="15.75" thickBot="1">
      <c r="H5" s="80" t="s">
        <v>158</v>
      </c>
      <c r="AM5" s="81"/>
    </row>
    <row r="6" spans="1:39" s="36" customFormat="1" ht="15">
      <c r="A6" s="150"/>
      <c r="B6" s="151"/>
      <c r="C6" s="151"/>
      <c r="D6" s="151"/>
      <c r="E6" s="151"/>
      <c r="F6" s="152"/>
      <c r="G6" s="189" t="s">
        <v>3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1"/>
    </row>
    <row r="7" spans="1:39" s="36" customFormat="1" ht="19.5" customHeight="1">
      <c r="A7" s="141" t="s">
        <v>0</v>
      </c>
      <c r="B7" s="153" t="s">
        <v>117</v>
      </c>
      <c r="C7" s="153" t="s">
        <v>1</v>
      </c>
      <c r="D7" s="176" t="s">
        <v>108</v>
      </c>
      <c r="E7" s="176"/>
      <c r="F7" s="176"/>
      <c r="G7" s="158" t="s">
        <v>5</v>
      </c>
      <c r="H7" s="158"/>
      <c r="I7" s="158"/>
      <c r="J7" s="158"/>
      <c r="K7" s="158"/>
      <c r="L7" s="158"/>
      <c r="M7" s="158"/>
      <c r="N7" s="158"/>
      <c r="O7" s="158"/>
      <c r="P7" s="158"/>
      <c r="Q7" s="188" t="s">
        <v>6</v>
      </c>
      <c r="R7" s="188"/>
      <c r="S7" s="188"/>
      <c r="T7" s="188"/>
      <c r="U7" s="188"/>
      <c r="V7" s="188"/>
      <c r="W7" s="188"/>
      <c r="X7" s="188"/>
      <c r="Y7" s="188"/>
      <c r="Z7" s="188"/>
      <c r="AA7" s="132" t="s">
        <v>7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38" t="s">
        <v>8</v>
      </c>
      <c r="AL7" s="138" t="s">
        <v>9</v>
      </c>
      <c r="AM7" s="121"/>
    </row>
    <row r="8" spans="1:39" s="82" customFormat="1" ht="15.75" customHeight="1">
      <c r="A8" s="141"/>
      <c r="B8" s="153"/>
      <c r="C8" s="153"/>
      <c r="D8" s="176"/>
      <c r="E8" s="176"/>
      <c r="F8" s="176"/>
      <c r="G8" s="133" t="s">
        <v>29</v>
      </c>
      <c r="H8" s="134"/>
      <c r="I8" s="134"/>
      <c r="J8" s="134"/>
      <c r="K8" s="135"/>
      <c r="L8" s="143" t="s">
        <v>30</v>
      </c>
      <c r="M8" s="144"/>
      <c r="N8" s="144"/>
      <c r="O8" s="144"/>
      <c r="P8" s="145"/>
      <c r="Q8" s="167" t="s">
        <v>31</v>
      </c>
      <c r="R8" s="168"/>
      <c r="S8" s="168"/>
      <c r="T8" s="168"/>
      <c r="U8" s="169"/>
      <c r="V8" s="170" t="s">
        <v>32</v>
      </c>
      <c r="W8" s="171"/>
      <c r="X8" s="171"/>
      <c r="Y8" s="171"/>
      <c r="Z8" s="172"/>
      <c r="AA8" s="173" t="s">
        <v>33</v>
      </c>
      <c r="AB8" s="174"/>
      <c r="AC8" s="174"/>
      <c r="AD8" s="174"/>
      <c r="AE8" s="175"/>
      <c r="AF8" s="155" t="s">
        <v>34</v>
      </c>
      <c r="AG8" s="156"/>
      <c r="AH8" s="156"/>
      <c r="AI8" s="156"/>
      <c r="AJ8" s="157"/>
      <c r="AK8" s="139"/>
      <c r="AL8" s="139"/>
      <c r="AM8" s="136"/>
    </row>
    <row r="9" spans="1:39" s="82" customFormat="1" ht="15.75" thickBot="1">
      <c r="A9" s="142"/>
      <c r="B9" s="154"/>
      <c r="C9" s="154"/>
      <c r="D9" s="83" t="s">
        <v>2</v>
      </c>
      <c r="E9" s="83" t="s">
        <v>55</v>
      </c>
      <c r="F9" s="83" t="s">
        <v>35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14</v>
      </c>
      <c r="L9" s="85" t="s">
        <v>10</v>
      </c>
      <c r="M9" s="85" t="s">
        <v>11</v>
      </c>
      <c r="N9" s="85" t="s">
        <v>12</v>
      </c>
      <c r="O9" s="85" t="s">
        <v>13</v>
      </c>
      <c r="P9" s="85" t="s">
        <v>14</v>
      </c>
      <c r="Q9" s="86" t="s">
        <v>10</v>
      </c>
      <c r="R9" s="86" t="s">
        <v>11</v>
      </c>
      <c r="S9" s="86" t="s">
        <v>12</v>
      </c>
      <c r="T9" s="86" t="s">
        <v>13</v>
      </c>
      <c r="U9" s="86" t="s">
        <v>14</v>
      </c>
      <c r="V9" s="87" t="s">
        <v>10</v>
      </c>
      <c r="W9" s="87" t="s">
        <v>11</v>
      </c>
      <c r="X9" s="87" t="s">
        <v>12</v>
      </c>
      <c r="Y9" s="87" t="s">
        <v>13</v>
      </c>
      <c r="Z9" s="87" t="s">
        <v>14</v>
      </c>
      <c r="AA9" s="88" t="s">
        <v>10</v>
      </c>
      <c r="AB9" s="88" t="s">
        <v>11</v>
      </c>
      <c r="AC9" s="88" t="s">
        <v>12</v>
      </c>
      <c r="AD9" s="88" t="s">
        <v>13</v>
      </c>
      <c r="AE9" s="88" t="s">
        <v>14</v>
      </c>
      <c r="AF9" s="89" t="s">
        <v>10</v>
      </c>
      <c r="AG9" s="89" t="s">
        <v>11</v>
      </c>
      <c r="AH9" s="89" t="s">
        <v>12</v>
      </c>
      <c r="AI9" s="89" t="s">
        <v>13</v>
      </c>
      <c r="AJ9" s="89" t="s">
        <v>14</v>
      </c>
      <c r="AK9" s="140"/>
      <c r="AL9" s="140"/>
      <c r="AM9" s="137"/>
    </row>
    <row r="10" spans="1:39" s="36" customFormat="1" ht="15">
      <c r="A10" s="46"/>
      <c r="B10" s="186" t="s">
        <v>17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7"/>
    </row>
    <row r="11" spans="1:39" s="40" customFormat="1" ht="16.5">
      <c r="A11" s="47" t="s">
        <v>18</v>
      </c>
      <c r="B11" s="48" t="s">
        <v>42</v>
      </c>
      <c r="C11" s="53"/>
      <c r="D11" s="68">
        <v>1</v>
      </c>
      <c r="E11" s="68"/>
      <c r="F11" s="68"/>
      <c r="G11" s="69">
        <v>30</v>
      </c>
      <c r="H11" s="69"/>
      <c r="I11" s="69"/>
      <c r="J11" s="69"/>
      <c r="K11" s="69">
        <v>3</v>
      </c>
      <c r="L11" s="70"/>
      <c r="M11" s="70"/>
      <c r="N11" s="70"/>
      <c r="O11" s="70"/>
      <c r="P11" s="70"/>
      <c r="Q11" s="71"/>
      <c r="R11" s="71"/>
      <c r="S11" s="71"/>
      <c r="T11" s="71"/>
      <c r="U11" s="71"/>
      <c r="V11" s="72"/>
      <c r="W11" s="72"/>
      <c r="X11" s="72"/>
      <c r="Y11" s="72"/>
      <c r="Z11" s="72"/>
      <c r="AA11" s="73"/>
      <c r="AB11" s="73"/>
      <c r="AC11" s="73"/>
      <c r="AD11" s="73"/>
      <c r="AE11" s="73"/>
      <c r="AF11" s="74"/>
      <c r="AG11" s="74"/>
      <c r="AH11" s="74"/>
      <c r="AI11" s="74"/>
      <c r="AJ11" s="74"/>
      <c r="AK11" s="68">
        <f>G11+H11+I11+J11+L11+M11+O11+N11+Q11+R11+S11+T11+V11+W11+X11+Y11+AA11+AB11+AC11+AD11+AF11+AG11+AH11+AI11</f>
        <v>30</v>
      </c>
      <c r="AL11" s="68">
        <f>K11+P11+U11+Z11+AE11+AJ11</f>
        <v>3</v>
      </c>
      <c r="AM11" s="68"/>
    </row>
    <row r="12" spans="1:39" s="40" customFormat="1" ht="16.5">
      <c r="A12" s="110" t="s">
        <v>19</v>
      </c>
      <c r="B12" s="111" t="s">
        <v>155</v>
      </c>
      <c r="C12" s="101"/>
      <c r="D12" s="109"/>
      <c r="E12" s="112">
        <v>2</v>
      </c>
      <c r="F12" s="109"/>
      <c r="G12" s="113"/>
      <c r="H12" s="113"/>
      <c r="I12" s="113"/>
      <c r="J12" s="113"/>
      <c r="K12" s="113"/>
      <c r="L12" s="108"/>
      <c r="M12" s="108"/>
      <c r="N12" s="108">
        <v>30</v>
      </c>
      <c r="O12" s="108"/>
      <c r="P12" s="108">
        <v>2</v>
      </c>
      <c r="Q12" s="103"/>
      <c r="R12" s="103"/>
      <c r="S12" s="103"/>
      <c r="T12" s="103"/>
      <c r="U12" s="103"/>
      <c r="V12" s="104"/>
      <c r="W12" s="104"/>
      <c r="X12" s="104"/>
      <c r="Y12" s="104"/>
      <c r="Z12" s="104"/>
      <c r="AA12" s="105"/>
      <c r="AB12" s="105"/>
      <c r="AC12" s="105"/>
      <c r="AD12" s="105"/>
      <c r="AE12" s="105"/>
      <c r="AF12" s="106"/>
      <c r="AG12" s="106"/>
      <c r="AH12" s="106"/>
      <c r="AI12" s="106"/>
      <c r="AJ12" s="106"/>
      <c r="AK12" s="107">
        <f>G12+H12+I12+J12+L12+M12+O12+N12+Q12+R12+S12+T12+V12+W12+X12+Y12+AA12+AB12+AC12+AD12+AF12+AG12+AH12+AI12</f>
        <v>30</v>
      </c>
      <c r="AL12" s="107">
        <f>K12+P12+U12+Z12+AE12+AJ12</f>
        <v>2</v>
      </c>
      <c r="AM12" s="102"/>
    </row>
    <row r="13" spans="1:39" s="40" customFormat="1" ht="15" customHeight="1">
      <c r="A13" s="159" t="s">
        <v>20</v>
      </c>
      <c r="B13" s="148" t="s">
        <v>24</v>
      </c>
      <c r="C13" s="53"/>
      <c r="D13" s="53"/>
      <c r="E13" s="121">
        <v>1</v>
      </c>
      <c r="F13" s="53"/>
      <c r="G13" s="54">
        <v>10</v>
      </c>
      <c r="H13" s="54"/>
      <c r="I13" s="54"/>
      <c r="J13" s="54"/>
      <c r="K13" s="54">
        <v>2</v>
      </c>
      <c r="L13" s="55"/>
      <c r="M13" s="55"/>
      <c r="N13" s="55"/>
      <c r="O13" s="55"/>
      <c r="P13" s="55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8"/>
      <c r="AB13" s="58"/>
      <c r="AC13" s="58"/>
      <c r="AD13" s="58"/>
      <c r="AE13" s="58"/>
      <c r="AF13" s="59"/>
      <c r="AG13" s="59"/>
      <c r="AH13" s="59"/>
      <c r="AI13" s="59"/>
      <c r="AJ13" s="59"/>
      <c r="AK13" s="121">
        <f>G14+H14+I14+J14+L14+M14+O14+N14+Q14+R14+S14+T14+V14+W14+X14+Y14+AA14+AB14+AC14+AD14+AF14+AG14+AH14+AI14+G13+H13+I13+J13+L13+M13+O13+N13+Q13+R13+S13+T13+V13+W13+X13+Y13+AA13+AB13+AC13+AD13+AF13+AG13+AH13+AI13</f>
        <v>30</v>
      </c>
      <c r="AL13" s="121">
        <f>K14+P14+U14+Z14+AE14+AJ14+K13+P13+U13+Z13+AE13+AJ13</f>
        <v>3</v>
      </c>
      <c r="AM13" s="53"/>
    </row>
    <row r="14" spans="1:39" s="40" customFormat="1" ht="13.5" customHeight="1">
      <c r="A14" s="160"/>
      <c r="B14" s="149"/>
      <c r="C14" s="53"/>
      <c r="D14" s="53"/>
      <c r="E14" s="122"/>
      <c r="F14" s="53"/>
      <c r="G14" s="54"/>
      <c r="H14" s="54"/>
      <c r="I14" s="54">
        <v>20</v>
      </c>
      <c r="J14" s="54"/>
      <c r="K14" s="54">
        <v>1</v>
      </c>
      <c r="L14" s="55"/>
      <c r="M14" s="55"/>
      <c r="N14" s="55"/>
      <c r="O14" s="55"/>
      <c r="P14" s="55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8"/>
      <c r="AB14" s="58"/>
      <c r="AC14" s="58"/>
      <c r="AD14" s="58"/>
      <c r="AE14" s="58"/>
      <c r="AF14" s="59"/>
      <c r="AG14" s="59"/>
      <c r="AH14" s="59"/>
      <c r="AI14" s="59"/>
      <c r="AJ14" s="59"/>
      <c r="AK14" s="122"/>
      <c r="AL14" s="122"/>
      <c r="AM14" s="53"/>
    </row>
    <row r="15" spans="1:39" s="40" customFormat="1" ht="15.75" customHeight="1">
      <c r="A15" s="47" t="s">
        <v>21</v>
      </c>
      <c r="B15" s="49" t="s">
        <v>23</v>
      </c>
      <c r="C15" s="53"/>
      <c r="D15" s="53"/>
      <c r="E15" s="53"/>
      <c r="F15" s="101">
        <v>4</v>
      </c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6"/>
      <c r="R15" s="56"/>
      <c r="S15" s="56"/>
      <c r="T15" s="56"/>
      <c r="U15" s="56"/>
      <c r="V15" s="57"/>
      <c r="W15" s="57"/>
      <c r="X15" s="57">
        <v>30</v>
      </c>
      <c r="Y15" s="57"/>
      <c r="Z15" s="57">
        <v>2</v>
      </c>
      <c r="AA15" s="58"/>
      <c r="AB15" s="58"/>
      <c r="AC15" s="58"/>
      <c r="AD15" s="58"/>
      <c r="AE15" s="58"/>
      <c r="AF15" s="59"/>
      <c r="AG15" s="59"/>
      <c r="AH15" s="59"/>
      <c r="AI15" s="59"/>
      <c r="AJ15" s="59"/>
      <c r="AK15" s="53">
        <f>G15+H15+I15+J15+L15+M15+O15+N15+Q15+R15+S15+T15+V15+W15+X15+Y15+AA15+AB15+AC15+AD15+AF15+AG15+AH15+AI15</f>
        <v>30</v>
      </c>
      <c r="AL15" s="68">
        <f>K15+P15+U15+Z15+AE15+AJ15</f>
        <v>2</v>
      </c>
      <c r="AM15" s="53"/>
    </row>
    <row r="16" spans="1:39" s="40" customFormat="1" ht="15" customHeight="1">
      <c r="A16" s="47" t="s">
        <v>37</v>
      </c>
      <c r="B16" s="50" t="s">
        <v>22</v>
      </c>
      <c r="C16" s="53"/>
      <c r="D16" s="53"/>
      <c r="E16" s="53"/>
      <c r="F16" s="53">
        <v>1</v>
      </c>
      <c r="G16" s="54"/>
      <c r="H16" s="54"/>
      <c r="I16" s="54">
        <v>30</v>
      </c>
      <c r="J16" s="54"/>
      <c r="K16" s="54">
        <v>1</v>
      </c>
      <c r="L16" s="55"/>
      <c r="M16" s="55"/>
      <c r="N16" s="55"/>
      <c r="O16" s="55"/>
      <c r="P16" s="55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8"/>
      <c r="AB16" s="58"/>
      <c r="AC16" s="58"/>
      <c r="AD16" s="58"/>
      <c r="AE16" s="58"/>
      <c r="AF16" s="59"/>
      <c r="AG16" s="59"/>
      <c r="AH16" s="59"/>
      <c r="AI16" s="59"/>
      <c r="AJ16" s="59"/>
      <c r="AK16" s="53">
        <f>G16+H16+I16+J16+L16+M16+O16+N16+Q16+R16+S16+T16+V16+W16+X16+Y16+AA16+AB16+AC16+AD16+AF16+AG16+AH16+AI16</f>
        <v>30</v>
      </c>
      <c r="AL16" s="68">
        <f>K16+P16+U16+Z16+AE16+AJ16</f>
        <v>1</v>
      </c>
      <c r="AM16" s="53"/>
    </row>
    <row r="17" spans="1:39" s="40" customFormat="1" ht="18" customHeight="1">
      <c r="A17" s="47" t="s">
        <v>38</v>
      </c>
      <c r="B17" s="50" t="s">
        <v>26</v>
      </c>
      <c r="C17" s="53"/>
      <c r="D17" s="53"/>
      <c r="E17" s="53"/>
      <c r="F17" s="53" t="s">
        <v>131</v>
      </c>
      <c r="G17" s="54"/>
      <c r="H17" s="54"/>
      <c r="I17" s="54"/>
      <c r="J17" s="54"/>
      <c r="K17" s="54"/>
      <c r="L17" s="55"/>
      <c r="M17" s="55"/>
      <c r="N17" s="55"/>
      <c r="O17" s="55"/>
      <c r="P17" s="55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8"/>
      <c r="AB17" s="58"/>
      <c r="AC17" s="58"/>
      <c r="AD17" s="58">
        <v>30</v>
      </c>
      <c r="AE17" s="117">
        <v>5</v>
      </c>
      <c r="AF17" s="59"/>
      <c r="AG17" s="59"/>
      <c r="AH17" s="59"/>
      <c r="AI17" s="59">
        <v>30</v>
      </c>
      <c r="AJ17" s="59">
        <v>6</v>
      </c>
      <c r="AK17" s="53">
        <f>G17+H17+I17+J17+L17+M17+O17+N17+Q17+R17+S17+T17+V17+W17+X17+Y17+AA17+AB17+AC17+AD17+AF17+AG17+AH17+AI17</f>
        <v>60</v>
      </c>
      <c r="AL17" s="68">
        <f>K17+P17+U17+Z17+AE17+AJ17</f>
        <v>11</v>
      </c>
      <c r="AM17" s="53"/>
    </row>
    <row r="18" spans="1:39" s="90" customFormat="1" ht="15">
      <c r="A18" s="124" t="s">
        <v>27</v>
      </c>
      <c r="B18" s="125"/>
      <c r="C18" s="67"/>
      <c r="D18" s="53"/>
      <c r="E18" s="53"/>
      <c r="F18" s="53"/>
      <c r="G18" s="64">
        <f aca="true" t="shared" si="0" ref="G18:AK18">SUM(G11:G17)</f>
        <v>40</v>
      </c>
      <c r="H18" s="64">
        <f t="shared" si="0"/>
        <v>0</v>
      </c>
      <c r="I18" s="64">
        <f t="shared" si="0"/>
        <v>50</v>
      </c>
      <c r="J18" s="64">
        <f t="shared" si="0"/>
        <v>0</v>
      </c>
      <c r="K18" s="64">
        <f t="shared" si="0"/>
        <v>7</v>
      </c>
      <c r="L18" s="65">
        <f t="shared" si="0"/>
        <v>0</v>
      </c>
      <c r="M18" s="65">
        <f t="shared" si="0"/>
        <v>0</v>
      </c>
      <c r="N18" s="65">
        <f t="shared" si="0"/>
        <v>30</v>
      </c>
      <c r="O18" s="65">
        <f t="shared" si="0"/>
        <v>0</v>
      </c>
      <c r="P18" s="65">
        <f t="shared" si="0"/>
        <v>2</v>
      </c>
      <c r="Q18" s="66">
        <f t="shared" si="0"/>
        <v>0</v>
      </c>
      <c r="R18" s="66">
        <f t="shared" si="0"/>
        <v>0</v>
      </c>
      <c r="S18" s="66">
        <f t="shared" si="0"/>
        <v>0</v>
      </c>
      <c r="T18" s="66">
        <f t="shared" si="0"/>
        <v>0</v>
      </c>
      <c r="U18" s="66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30</v>
      </c>
      <c r="Y18" s="61">
        <f t="shared" si="0"/>
        <v>0</v>
      </c>
      <c r="Z18" s="61">
        <f t="shared" si="0"/>
        <v>2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2">
        <f t="shared" si="0"/>
        <v>30</v>
      </c>
      <c r="AE18" s="62">
        <f t="shared" si="0"/>
        <v>5</v>
      </c>
      <c r="AF18" s="63">
        <f t="shared" si="0"/>
        <v>0</v>
      </c>
      <c r="AG18" s="63">
        <f t="shared" si="0"/>
        <v>0</v>
      </c>
      <c r="AH18" s="63">
        <f t="shared" si="0"/>
        <v>0</v>
      </c>
      <c r="AI18" s="63">
        <f t="shared" si="0"/>
        <v>30</v>
      </c>
      <c r="AJ18" s="63">
        <f t="shared" si="0"/>
        <v>6</v>
      </c>
      <c r="AK18" s="67">
        <f t="shared" si="0"/>
        <v>210</v>
      </c>
      <c r="AL18" s="67">
        <f>SUM(AL11:AL17)</f>
        <v>22</v>
      </c>
      <c r="AM18" s="67"/>
    </row>
    <row r="19" spans="1:39" s="36" customFormat="1" ht="15">
      <c r="A19" s="129" t="s">
        <v>15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</row>
    <row r="20" spans="1:39" s="36" customFormat="1" ht="15">
      <c r="A20" s="126" t="s">
        <v>36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8"/>
    </row>
    <row r="21" spans="1:39" s="40" customFormat="1" ht="30.75" customHeight="1">
      <c r="A21" s="47" t="s">
        <v>39</v>
      </c>
      <c r="B21" s="48" t="s">
        <v>144</v>
      </c>
      <c r="C21" s="53"/>
      <c r="D21" s="53" t="s">
        <v>130</v>
      </c>
      <c r="E21" s="53" t="s">
        <v>129</v>
      </c>
      <c r="F21" s="53"/>
      <c r="G21" s="54"/>
      <c r="H21" s="54"/>
      <c r="I21" s="54">
        <v>150</v>
      </c>
      <c r="J21" s="54"/>
      <c r="K21" s="54">
        <v>10</v>
      </c>
      <c r="L21" s="55"/>
      <c r="M21" s="55"/>
      <c r="N21" s="55">
        <v>150</v>
      </c>
      <c r="O21" s="55"/>
      <c r="P21" s="55">
        <v>10</v>
      </c>
      <c r="Q21" s="56"/>
      <c r="R21" s="56"/>
      <c r="S21" s="56">
        <v>60</v>
      </c>
      <c r="T21" s="56"/>
      <c r="U21" s="56">
        <v>4</v>
      </c>
      <c r="V21" s="57"/>
      <c r="W21" s="57"/>
      <c r="X21" s="57">
        <v>60</v>
      </c>
      <c r="Y21" s="57"/>
      <c r="Z21" s="57">
        <v>6</v>
      </c>
      <c r="AA21" s="58"/>
      <c r="AB21" s="58"/>
      <c r="AC21" s="58">
        <v>90</v>
      </c>
      <c r="AD21" s="58"/>
      <c r="AE21" s="58">
        <v>6</v>
      </c>
      <c r="AF21" s="59"/>
      <c r="AG21" s="59"/>
      <c r="AH21" s="59">
        <v>90</v>
      </c>
      <c r="AI21" s="59"/>
      <c r="AJ21" s="59">
        <v>7</v>
      </c>
      <c r="AK21" s="53">
        <f>G21+H21+I21+J21+L21+M21+O21+N21+Q21+R21+S21+T21+V21+W21+X21+Y21+AA21+AB21+AC21+AD21+AF21+AG21+AH21+AI21</f>
        <v>600</v>
      </c>
      <c r="AL21" s="53">
        <f>K21+P21+U21+Z21+AE21+AJ21</f>
        <v>43</v>
      </c>
      <c r="AM21" s="53"/>
    </row>
    <row r="22" spans="1:39" s="90" customFormat="1" ht="15">
      <c r="A22" s="124" t="s">
        <v>27</v>
      </c>
      <c r="B22" s="125"/>
      <c r="C22" s="67"/>
      <c r="D22" s="53"/>
      <c r="E22" s="53"/>
      <c r="F22" s="53"/>
      <c r="G22" s="64">
        <f aca="true" t="shared" si="1" ref="G22:AL22">SUM(G21:G21)</f>
        <v>0</v>
      </c>
      <c r="H22" s="64">
        <f t="shared" si="1"/>
        <v>0</v>
      </c>
      <c r="I22" s="64">
        <f t="shared" si="1"/>
        <v>150</v>
      </c>
      <c r="J22" s="64">
        <f t="shared" si="1"/>
        <v>0</v>
      </c>
      <c r="K22" s="64">
        <f t="shared" si="1"/>
        <v>10</v>
      </c>
      <c r="L22" s="65">
        <f t="shared" si="1"/>
        <v>0</v>
      </c>
      <c r="M22" s="65">
        <f t="shared" si="1"/>
        <v>0</v>
      </c>
      <c r="N22" s="65">
        <f t="shared" si="1"/>
        <v>150</v>
      </c>
      <c r="O22" s="65">
        <f t="shared" si="1"/>
        <v>0</v>
      </c>
      <c r="P22" s="65">
        <f t="shared" si="1"/>
        <v>10</v>
      </c>
      <c r="Q22" s="66">
        <f t="shared" si="1"/>
        <v>0</v>
      </c>
      <c r="R22" s="66">
        <f t="shared" si="1"/>
        <v>0</v>
      </c>
      <c r="S22" s="66">
        <f t="shared" si="1"/>
        <v>60</v>
      </c>
      <c r="T22" s="66">
        <f t="shared" si="1"/>
        <v>0</v>
      </c>
      <c r="U22" s="66">
        <f t="shared" si="1"/>
        <v>4</v>
      </c>
      <c r="V22" s="61">
        <f t="shared" si="1"/>
        <v>0</v>
      </c>
      <c r="W22" s="61">
        <f t="shared" si="1"/>
        <v>0</v>
      </c>
      <c r="X22" s="61">
        <f t="shared" si="1"/>
        <v>60</v>
      </c>
      <c r="Y22" s="61">
        <f t="shared" si="1"/>
        <v>0</v>
      </c>
      <c r="Z22" s="61">
        <f t="shared" si="1"/>
        <v>6</v>
      </c>
      <c r="AA22" s="62">
        <f t="shared" si="1"/>
        <v>0</v>
      </c>
      <c r="AB22" s="62">
        <f t="shared" si="1"/>
        <v>0</v>
      </c>
      <c r="AC22" s="62">
        <f t="shared" si="1"/>
        <v>90</v>
      </c>
      <c r="AD22" s="62">
        <f t="shared" si="1"/>
        <v>0</v>
      </c>
      <c r="AE22" s="62">
        <f t="shared" si="1"/>
        <v>6</v>
      </c>
      <c r="AF22" s="63">
        <f t="shared" si="1"/>
        <v>0</v>
      </c>
      <c r="AG22" s="63">
        <f t="shared" si="1"/>
        <v>0</v>
      </c>
      <c r="AH22" s="63">
        <f t="shared" si="1"/>
        <v>90</v>
      </c>
      <c r="AI22" s="63">
        <f t="shared" si="1"/>
        <v>0</v>
      </c>
      <c r="AJ22" s="63">
        <f t="shared" si="1"/>
        <v>7</v>
      </c>
      <c r="AK22" s="67">
        <f t="shared" si="1"/>
        <v>600</v>
      </c>
      <c r="AL22" s="67">
        <f t="shared" si="1"/>
        <v>43</v>
      </c>
      <c r="AM22" s="67"/>
    </row>
    <row r="23" spans="1:39" s="36" customFormat="1" ht="15">
      <c r="A23" s="126" t="s">
        <v>43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</row>
    <row r="24" spans="1:39" s="40" customFormat="1" ht="16.5">
      <c r="A24" s="47" t="s">
        <v>53</v>
      </c>
      <c r="B24" s="50" t="s">
        <v>118</v>
      </c>
      <c r="C24" s="53"/>
      <c r="D24" s="53">
        <v>4</v>
      </c>
      <c r="E24" s="53" t="s">
        <v>106</v>
      </c>
      <c r="F24" s="53"/>
      <c r="G24" s="54"/>
      <c r="H24" s="54"/>
      <c r="I24" s="54">
        <v>30</v>
      </c>
      <c r="J24" s="54"/>
      <c r="K24" s="54">
        <v>2</v>
      </c>
      <c r="L24" s="55"/>
      <c r="M24" s="55"/>
      <c r="N24" s="55">
        <v>30</v>
      </c>
      <c r="O24" s="55"/>
      <c r="P24" s="55">
        <v>2</v>
      </c>
      <c r="Q24" s="56"/>
      <c r="R24" s="56"/>
      <c r="S24" s="56">
        <v>30</v>
      </c>
      <c r="T24" s="56"/>
      <c r="U24" s="56">
        <v>2</v>
      </c>
      <c r="V24" s="57"/>
      <c r="W24" s="57"/>
      <c r="X24" s="57">
        <v>30</v>
      </c>
      <c r="Y24" s="57"/>
      <c r="Z24" s="57">
        <v>2</v>
      </c>
      <c r="AA24" s="58"/>
      <c r="AB24" s="58"/>
      <c r="AC24" s="58"/>
      <c r="AD24" s="58"/>
      <c r="AE24" s="58"/>
      <c r="AF24" s="59"/>
      <c r="AG24" s="59"/>
      <c r="AH24" s="59"/>
      <c r="AI24" s="59"/>
      <c r="AJ24" s="59"/>
      <c r="AK24" s="53">
        <f>G24+H24+I24+J24+L24+M24+O24+N24+Q24+R24+S24+T24+V24+W24+X24+Y24+AA24+AB24+AC24+AD24+AF24+AG24+AH24+AI24</f>
        <v>120</v>
      </c>
      <c r="AL24" s="68">
        <f>K24+P24+U24+Z24+AE24+AJ24</f>
        <v>8</v>
      </c>
      <c r="AM24" s="53"/>
    </row>
    <row r="25" spans="1:39" s="90" customFormat="1" ht="15">
      <c r="A25" s="124" t="s">
        <v>27</v>
      </c>
      <c r="B25" s="125"/>
      <c r="C25" s="67"/>
      <c r="D25" s="53"/>
      <c r="E25" s="53"/>
      <c r="F25" s="53"/>
      <c r="G25" s="64">
        <f aca="true" t="shared" si="2" ref="G25:AK25">SUM(G24:G24)</f>
        <v>0</v>
      </c>
      <c r="H25" s="64">
        <f t="shared" si="2"/>
        <v>0</v>
      </c>
      <c r="I25" s="64">
        <f t="shared" si="2"/>
        <v>30</v>
      </c>
      <c r="J25" s="64">
        <f t="shared" si="2"/>
        <v>0</v>
      </c>
      <c r="K25" s="64">
        <f t="shared" si="2"/>
        <v>2</v>
      </c>
      <c r="L25" s="65">
        <f t="shared" si="2"/>
        <v>0</v>
      </c>
      <c r="M25" s="65">
        <f t="shared" si="2"/>
        <v>0</v>
      </c>
      <c r="N25" s="65">
        <f t="shared" si="2"/>
        <v>30</v>
      </c>
      <c r="O25" s="65">
        <f t="shared" si="2"/>
        <v>0</v>
      </c>
      <c r="P25" s="65">
        <f t="shared" si="2"/>
        <v>2</v>
      </c>
      <c r="Q25" s="66">
        <f t="shared" si="2"/>
        <v>0</v>
      </c>
      <c r="R25" s="66">
        <f t="shared" si="2"/>
        <v>0</v>
      </c>
      <c r="S25" s="66">
        <f t="shared" si="2"/>
        <v>30</v>
      </c>
      <c r="T25" s="66">
        <f t="shared" si="2"/>
        <v>0</v>
      </c>
      <c r="U25" s="66">
        <f t="shared" si="2"/>
        <v>2</v>
      </c>
      <c r="V25" s="61">
        <f t="shared" si="2"/>
        <v>0</v>
      </c>
      <c r="W25" s="61">
        <f t="shared" si="2"/>
        <v>0</v>
      </c>
      <c r="X25" s="61">
        <f t="shared" si="2"/>
        <v>30</v>
      </c>
      <c r="Y25" s="61">
        <f t="shared" si="2"/>
        <v>0</v>
      </c>
      <c r="Z25" s="61">
        <f t="shared" si="2"/>
        <v>2</v>
      </c>
      <c r="AA25" s="62">
        <f t="shared" si="2"/>
        <v>0</v>
      </c>
      <c r="AB25" s="62">
        <f t="shared" si="2"/>
        <v>0</v>
      </c>
      <c r="AC25" s="62">
        <f t="shared" si="2"/>
        <v>0</v>
      </c>
      <c r="AD25" s="62">
        <f t="shared" si="2"/>
        <v>0</v>
      </c>
      <c r="AE25" s="62">
        <f t="shared" si="2"/>
        <v>0</v>
      </c>
      <c r="AF25" s="63">
        <f t="shared" si="2"/>
        <v>0</v>
      </c>
      <c r="AG25" s="63">
        <f t="shared" si="2"/>
        <v>0</v>
      </c>
      <c r="AH25" s="63">
        <f t="shared" si="2"/>
        <v>0</v>
      </c>
      <c r="AI25" s="63">
        <f t="shared" si="2"/>
        <v>0</v>
      </c>
      <c r="AJ25" s="63">
        <f t="shared" si="2"/>
        <v>0</v>
      </c>
      <c r="AK25" s="67">
        <f t="shared" si="2"/>
        <v>120</v>
      </c>
      <c r="AL25" s="67">
        <f>SUM(AL24:AL24)</f>
        <v>8</v>
      </c>
      <c r="AM25" s="67"/>
    </row>
    <row r="26" spans="1:39" s="36" customFormat="1" ht="15">
      <c r="A26" s="129" t="s">
        <v>16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</row>
    <row r="27" spans="1:39" s="36" customFormat="1" ht="15">
      <c r="A27" s="126" t="s">
        <v>40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8"/>
    </row>
    <row r="28" spans="1:39" s="40" customFormat="1" ht="16.5">
      <c r="A28" s="47" t="s">
        <v>81</v>
      </c>
      <c r="B28" s="48" t="s">
        <v>56</v>
      </c>
      <c r="C28" s="53"/>
      <c r="D28" s="53"/>
      <c r="E28" s="53">
        <v>1</v>
      </c>
      <c r="F28" s="53"/>
      <c r="G28" s="54">
        <v>30</v>
      </c>
      <c r="H28" s="54"/>
      <c r="I28" s="54"/>
      <c r="J28" s="54"/>
      <c r="K28" s="54">
        <v>3</v>
      </c>
      <c r="L28" s="55"/>
      <c r="M28" s="55"/>
      <c r="N28" s="55"/>
      <c r="O28" s="55"/>
      <c r="P28" s="55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8"/>
      <c r="AB28" s="58"/>
      <c r="AC28" s="58"/>
      <c r="AD28" s="58"/>
      <c r="AE28" s="58"/>
      <c r="AF28" s="59"/>
      <c r="AG28" s="59"/>
      <c r="AH28" s="59"/>
      <c r="AI28" s="59"/>
      <c r="AJ28" s="59"/>
      <c r="AK28" s="53">
        <f aca="true" t="shared" si="3" ref="AK28:AK34">G28+H28+I28+J28+L28+M28+O28+N28+Q28+R28+S28+T28+V28+W28+X28+Y28+AA28+AB28+AC28+AD28+AF28+AG28+AH28+AI28</f>
        <v>30</v>
      </c>
      <c r="AL28" s="68">
        <f aca="true" t="shared" si="4" ref="AL28:AL35">K28+P28+U28+Z28+AE28+AJ28</f>
        <v>3</v>
      </c>
      <c r="AM28" s="53"/>
    </row>
    <row r="29" spans="1:39" s="40" customFormat="1" ht="16.5">
      <c r="A29" s="159" t="s">
        <v>83</v>
      </c>
      <c r="B29" s="148" t="s">
        <v>114</v>
      </c>
      <c r="C29" s="121"/>
      <c r="D29" s="121">
        <v>3</v>
      </c>
      <c r="E29" s="101"/>
      <c r="F29" s="101">
        <v>2</v>
      </c>
      <c r="G29" s="54"/>
      <c r="H29" s="54"/>
      <c r="I29" s="54"/>
      <c r="J29" s="54"/>
      <c r="K29" s="54"/>
      <c r="L29" s="55">
        <v>30</v>
      </c>
      <c r="M29" s="55"/>
      <c r="N29" s="55"/>
      <c r="O29" s="55"/>
      <c r="P29" s="55">
        <v>2</v>
      </c>
      <c r="Q29" s="56">
        <v>30</v>
      </c>
      <c r="R29" s="56"/>
      <c r="S29" s="56"/>
      <c r="T29" s="56"/>
      <c r="U29" s="56">
        <v>2</v>
      </c>
      <c r="V29" s="57"/>
      <c r="W29" s="57"/>
      <c r="X29" s="57"/>
      <c r="Y29" s="57"/>
      <c r="Z29" s="57"/>
      <c r="AA29" s="58"/>
      <c r="AB29" s="58"/>
      <c r="AC29" s="58"/>
      <c r="AD29" s="58"/>
      <c r="AE29" s="58"/>
      <c r="AF29" s="59"/>
      <c r="AG29" s="59"/>
      <c r="AH29" s="59"/>
      <c r="AI29" s="59"/>
      <c r="AJ29" s="59"/>
      <c r="AK29" s="53">
        <f t="shared" si="3"/>
        <v>60</v>
      </c>
      <c r="AL29" s="68">
        <f t="shared" si="4"/>
        <v>4</v>
      </c>
      <c r="AM29" s="53"/>
    </row>
    <row r="30" spans="1:39" s="40" customFormat="1" ht="16.5">
      <c r="A30" s="160"/>
      <c r="B30" s="149"/>
      <c r="C30" s="122"/>
      <c r="D30" s="122"/>
      <c r="E30" s="101">
        <v>2.3</v>
      </c>
      <c r="F30" s="101"/>
      <c r="G30" s="54"/>
      <c r="H30" s="54"/>
      <c r="I30" s="54"/>
      <c r="J30" s="54"/>
      <c r="K30" s="54"/>
      <c r="L30" s="55"/>
      <c r="M30" s="55"/>
      <c r="N30" s="55">
        <v>30</v>
      </c>
      <c r="O30" s="55"/>
      <c r="P30" s="55">
        <v>2</v>
      </c>
      <c r="Q30" s="56"/>
      <c r="R30" s="56"/>
      <c r="S30" s="56">
        <v>30</v>
      </c>
      <c r="T30" s="56"/>
      <c r="U30" s="56">
        <v>2</v>
      </c>
      <c r="V30" s="57"/>
      <c r="W30" s="57"/>
      <c r="X30" s="57"/>
      <c r="Y30" s="57"/>
      <c r="Z30" s="57"/>
      <c r="AA30" s="58"/>
      <c r="AB30" s="58"/>
      <c r="AC30" s="58"/>
      <c r="AD30" s="58"/>
      <c r="AE30" s="58"/>
      <c r="AF30" s="59"/>
      <c r="AG30" s="59"/>
      <c r="AH30" s="59"/>
      <c r="AI30" s="59"/>
      <c r="AJ30" s="59"/>
      <c r="AK30" s="53">
        <f t="shared" si="3"/>
        <v>60</v>
      </c>
      <c r="AL30" s="68">
        <f t="shared" si="4"/>
        <v>4</v>
      </c>
      <c r="AM30" s="53"/>
    </row>
    <row r="31" spans="1:39" s="40" customFormat="1" ht="16.5">
      <c r="A31" s="159" t="s">
        <v>84</v>
      </c>
      <c r="B31" s="51" t="s">
        <v>133</v>
      </c>
      <c r="C31" s="121"/>
      <c r="D31" s="121"/>
      <c r="E31" s="121">
        <v>4</v>
      </c>
      <c r="F31" s="121"/>
      <c r="G31" s="192"/>
      <c r="H31" s="192"/>
      <c r="I31" s="192"/>
      <c r="J31" s="192"/>
      <c r="K31" s="192"/>
      <c r="L31" s="194"/>
      <c r="M31" s="194"/>
      <c r="N31" s="194"/>
      <c r="O31" s="194"/>
      <c r="P31" s="194"/>
      <c r="Q31" s="196"/>
      <c r="R31" s="196"/>
      <c r="S31" s="196"/>
      <c r="T31" s="196"/>
      <c r="U31" s="196"/>
      <c r="V31" s="198"/>
      <c r="W31" s="198"/>
      <c r="X31" s="198">
        <v>30</v>
      </c>
      <c r="Y31" s="198"/>
      <c r="Z31" s="198">
        <v>2</v>
      </c>
      <c r="AA31" s="200"/>
      <c r="AB31" s="200"/>
      <c r="AC31" s="200"/>
      <c r="AD31" s="200"/>
      <c r="AE31" s="200"/>
      <c r="AF31" s="202"/>
      <c r="AG31" s="202"/>
      <c r="AH31" s="202"/>
      <c r="AI31" s="202"/>
      <c r="AJ31" s="202"/>
      <c r="AK31" s="121">
        <f t="shared" si="3"/>
        <v>30</v>
      </c>
      <c r="AL31" s="121">
        <f t="shared" si="4"/>
        <v>2</v>
      </c>
      <c r="AM31" s="53"/>
    </row>
    <row r="32" spans="1:39" s="40" customFormat="1" ht="16.5">
      <c r="A32" s="160"/>
      <c r="B32" s="51" t="s">
        <v>134</v>
      </c>
      <c r="C32" s="122"/>
      <c r="D32" s="122"/>
      <c r="E32" s="122"/>
      <c r="F32" s="122"/>
      <c r="G32" s="193"/>
      <c r="H32" s="193"/>
      <c r="I32" s="193"/>
      <c r="J32" s="193"/>
      <c r="K32" s="193"/>
      <c r="L32" s="195"/>
      <c r="M32" s="195"/>
      <c r="N32" s="195"/>
      <c r="O32" s="195"/>
      <c r="P32" s="195"/>
      <c r="Q32" s="197"/>
      <c r="R32" s="197"/>
      <c r="S32" s="197"/>
      <c r="T32" s="197"/>
      <c r="U32" s="197"/>
      <c r="V32" s="199"/>
      <c r="W32" s="199"/>
      <c r="X32" s="199"/>
      <c r="Y32" s="199"/>
      <c r="Z32" s="199"/>
      <c r="AA32" s="201"/>
      <c r="AB32" s="201"/>
      <c r="AC32" s="201"/>
      <c r="AD32" s="201"/>
      <c r="AE32" s="201"/>
      <c r="AF32" s="203"/>
      <c r="AG32" s="203"/>
      <c r="AH32" s="203"/>
      <c r="AI32" s="203"/>
      <c r="AJ32" s="203"/>
      <c r="AK32" s="122"/>
      <c r="AL32" s="122"/>
      <c r="AM32" s="53"/>
    </row>
    <row r="33" spans="1:39" s="40" customFormat="1" ht="28.5">
      <c r="A33" s="47" t="s">
        <v>85</v>
      </c>
      <c r="B33" s="48" t="s">
        <v>44</v>
      </c>
      <c r="C33" s="53"/>
      <c r="D33" s="53">
        <v>5</v>
      </c>
      <c r="E33" s="53"/>
      <c r="F33" s="53"/>
      <c r="G33" s="54"/>
      <c r="H33" s="54"/>
      <c r="I33" s="54"/>
      <c r="J33" s="54"/>
      <c r="K33" s="54"/>
      <c r="L33" s="55"/>
      <c r="M33" s="55"/>
      <c r="N33" s="55"/>
      <c r="O33" s="55"/>
      <c r="P33" s="55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8">
        <v>30</v>
      </c>
      <c r="AB33" s="58"/>
      <c r="AC33" s="58"/>
      <c r="AD33" s="58"/>
      <c r="AE33" s="58">
        <v>3</v>
      </c>
      <c r="AF33" s="59"/>
      <c r="AG33" s="59"/>
      <c r="AH33" s="59"/>
      <c r="AI33" s="59"/>
      <c r="AJ33" s="59"/>
      <c r="AK33" s="53">
        <f t="shared" si="3"/>
        <v>30</v>
      </c>
      <c r="AL33" s="68">
        <f t="shared" si="4"/>
        <v>3</v>
      </c>
      <c r="AM33" s="53"/>
    </row>
    <row r="34" spans="1:39" s="40" customFormat="1" ht="35.25" customHeight="1">
      <c r="A34" s="47" t="s">
        <v>86</v>
      </c>
      <c r="B34" s="48" t="s">
        <v>45</v>
      </c>
      <c r="C34" s="53"/>
      <c r="D34" s="53">
        <v>6</v>
      </c>
      <c r="E34" s="53"/>
      <c r="F34" s="53"/>
      <c r="G34" s="54"/>
      <c r="H34" s="54"/>
      <c r="I34" s="54"/>
      <c r="J34" s="54"/>
      <c r="K34" s="54"/>
      <c r="L34" s="55"/>
      <c r="M34" s="55"/>
      <c r="N34" s="55"/>
      <c r="O34" s="55"/>
      <c r="P34" s="55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8"/>
      <c r="AB34" s="58"/>
      <c r="AC34" s="58"/>
      <c r="AD34" s="58"/>
      <c r="AE34" s="58"/>
      <c r="AF34" s="59">
        <v>30</v>
      </c>
      <c r="AG34" s="59"/>
      <c r="AH34" s="59"/>
      <c r="AI34" s="59"/>
      <c r="AJ34" s="59">
        <v>3</v>
      </c>
      <c r="AK34" s="53">
        <f t="shared" si="3"/>
        <v>30</v>
      </c>
      <c r="AL34" s="68">
        <f t="shared" si="4"/>
        <v>3</v>
      </c>
      <c r="AM34" s="53"/>
    </row>
    <row r="35" spans="1:39" s="40" customFormat="1" ht="18" customHeight="1">
      <c r="A35" s="47" t="s">
        <v>87</v>
      </c>
      <c r="B35" s="100" t="s">
        <v>143</v>
      </c>
      <c r="C35" s="53"/>
      <c r="D35" s="53"/>
      <c r="E35" s="101">
        <v>3</v>
      </c>
      <c r="F35" s="53"/>
      <c r="G35" s="54"/>
      <c r="H35" s="54"/>
      <c r="I35" s="54"/>
      <c r="J35" s="54"/>
      <c r="K35" s="54"/>
      <c r="L35" s="55"/>
      <c r="M35" s="55"/>
      <c r="N35" s="55"/>
      <c r="O35" s="55"/>
      <c r="P35" s="55"/>
      <c r="Q35" s="56">
        <v>30</v>
      </c>
      <c r="R35" s="56"/>
      <c r="S35" s="56"/>
      <c r="T35" s="56"/>
      <c r="U35" s="56">
        <v>2</v>
      </c>
      <c r="V35" s="57"/>
      <c r="W35" s="57"/>
      <c r="X35" s="57"/>
      <c r="Y35" s="57"/>
      <c r="Z35" s="57"/>
      <c r="AA35" s="58"/>
      <c r="AB35" s="58"/>
      <c r="AC35" s="58"/>
      <c r="AD35" s="58"/>
      <c r="AE35" s="58"/>
      <c r="AF35" s="59"/>
      <c r="AG35" s="59"/>
      <c r="AH35" s="59"/>
      <c r="AI35" s="59"/>
      <c r="AJ35" s="59"/>
      <c r="AK35" s="53">
        <v>30</v>
      </c>
      <c r="AL35" s="68">
        <f t="shared" si="4"/>
        <v>2</v>
      </c>
      <c r="AM35" s="53"/>
    </row>
    <row r="36" spans="1:39" s="90" customFormat="1" ht="15">
      <c r="A36" s="124" t="s">
        <v>27</v>
      </c>
      <c r="B36" s="125"/>
      <c r="C36" s="67"/>
      <c r="D36" s="53"/>
      <c r="E36" s="53"/>
      <c r="F36" s="53"/>
      <c r="G36" s="64">
        <f aca="true" t="shared" si="5" ref="G36:AM36">SUM(G28:G35)</f>
        <v>30</v>
      </c>
      <c r="H36" s="64">
        <f t="shared" si="5"/>
        <v>0</v>
      </c>
      <c r="I36" s="64">
        <f t="shared" si="5"/>
        <v>0</v>
      </c>
      <c r="J36" s="64">
        <f t="shared" si="5"/>
        <v>0</v>
      </c>
      <c r="K36" s="64">
        <f t="shared" si="5"/>
        <v>3</v>
      </c>
      <c r="L36" s="64">
        <f t="shared" si="5"/>
        <v>30</v>
      </c>
      <c r="M36" s="64">
        <f t="shared" si="5"/>
        <v>0</v>
      </c>
      <c r="N36" s="64">
        <f t="shared" si="5"/>
        <v>30</v>
      </c>
      <c r="O36" s="64">
        <f t="shared" si="5"/>
        <v>0</v>
      </c>
      <c r="P36" s="64">
        <f t="shared" si="5"/>
        <v>4</v>
      </c>
      <c r="Q36" s="64">
        <f t="shared" si="5"/>
        <v>60</v>
      </c>
      <c r="R36" s="64">
        <f t="shared" si="5"/>
        <v>0</v>
      </c>
      <c r="S36" s="64">
        <f t="shared" si="5"/>
        <v>30</v>
      </c>
      <c r="T36" s="64">
        <f t="shared" si="5"/>
        <v>0</v>
      </c>
      <c r="U36" s="64">
        <f t="shared" si="5"/>
        <v>6</v>
      </c>
      <c r="V36" s="64">
        <f t="shared" si="5"/>
        <v>0</v>
      </c>
      <c r="W36" s="64">
        <f t="shared" si="5"/>
        <v>0</v>
      </c>
      <c r="X36" s="64">
        <f t="shared" si="5"/>
        <v>30</v>
      </c>
      <c r="Y36" s="64">
        <f t="shared" si="5"/>
        <v>0</v>
      </c>
      <c r="Z36" s="64">
        <f t="shared" si="5"/>
        <v>2</v>
      </c>
      <c r="AA36" s="64">
        <f t="shared" si="5"/>
        <v>30</v>
      </c>
      <c r="AB36" s="64">
        <f t="shared" si="5"/>
        <v>0</v>
      </c>
      <c r="AC36" s="64">
        <f t="shared" si="5"/>
        <v>0</v>
      </c>
      <c r="AD36" s="64">
        <f t="shared" si="5"/>
        <v>0</v>
      </c>
      <c r="AE36" s="64">
        <f t="shared" si="5"/>
        <v>3</v>
      </c>
      <c r="AF36" s="64">
        <f t="shared" si="5"/>
        <v>30</v>
      </c>
      <c r="AG36" s="64">
        <f t="shared" si="5"/>
        <v>0</v>
      </c>
      <c r="AH36" s="64">
        <f t="shared" si="5"/>
        <v>0</v>
      </c>
      <c r="AI36" s="64">
        <f t="shared" si="5"/>
        <v>0</v>
      </c>
      <c r="AJ36" s="64">
        <f t="shared" si="5"/>
        <v>3</v>
      </c>
      <c r="AK36" s="64">
        <f t="shared" si="5"/>
        <v>270</v>
      </c>
      <c r="AL36" s="64">
        <f t="shared" si="5"/>
        <v>21</v>
      </c>
      <c r="AM36" s="64">
        <f t="shared" si="5"/>
        <v>0</v>
      </c>
    </row>
    <row r="37" spans="1:39" s="36" customFormat="1" ht="15">
      <c r="A37" s="126" t="s">
        <v>41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</row>
    <row r="38" spans="1:39" s="40" customFormat="1" ht="15" customHeight="1">
      <c r="A38" s="37" t="s">
        <v>88</v>
      </c>
      <c r="B38" s="48" t="s">
        <v>57</v>
      </c>
      <c r="C38" s="53"/>
      <c r="D38" s="53"/>
      <c r="E38" s="53">
        <v>1</v>
      </c>
      <c r="F38" s="53"/>
      <c r="G38" s="54">
        <v>30</v>
      </c>
      <c r="H38" s="54"/>
      <c r="I38" s="54"/>
      <c r="J38" s="54"/>
      <c r="K38" s="54">
        <v>3</v>
      </c>
      <c r="L38" s="55"/>
      <c r="M38" s="55"/>
      <c r="N38" s="55"/>
      <c r="O38" s="55"/>
      <c r="P38" s="55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8"/>
      <c r="AB38" s="58"/>
      <c r="AC38" s="58"/>
      <c r="AD38" s="58"/>
      <c r="AE38" s="58"/>
      <c r="AF38" s="59"/>
      <c r="AG38" s="59"/>
      <c r="AH38" s="59"/>
      <c r="AI38" s="59"/>
      <c r="AJ38" s="59"/>
      <c r="AK38" s="53">
        <f aca="true" t="shared" si="6" ref="AK38:AK44">G38+H38+I38+J38+L38+M38+O38+N38+Q38+R38+S38+T38+V38+W38+X38+Y38+AA38+AB38+AC38+AD38+AF38+AG38+AH38+AI38</f>
        <v>30</v>
      </c>
      <c r="AL38" s="68">
        <f aca="true" t="shared" si="7" ref="AL38:AL44">K38+P38+U38+Z38+AE38+AJ38</f>
        <v>3</v>
      </c>
      <c r="AM38" s="53"/>
    </row>
    <row r="39" spans="1:39" s="40" customFormat="1" ht="15" customHeight="1">
      <c r="A39" s="178" t="s">
        <v>89</v>
      </c>
      <c r="B39" s="180" t="s">
        <v>116</v>
      </c>
      <c r="C39" s="182"/>
      <c r="D39" s="182">
        <v>3.5</v>
      </c>
      <c r="E39" s="101">
        <v>4</v>
      </c>
      <c r="F39" s="101">
        <v>1.2</v>
      </c>
      <c r="G39" s="54">
        <v>15</v>
      </c>
      <c r="H39" s="54"/>
      <c r="I39" s="54"/>
      <c r="J39" s="54"/>
      <c r="K39" s="54">
        <v>1</v>
      </c>
      <c r="L39" s="55">
        <v>15</v>
      </c>
      <c r="M39" s="55"/>
      <c r="N39" s="55"/>
      <c r="O39" s="55"/>
      <c r="P39" s="55">
        <v>1</v>
      </c>
      <c r="Q39" s="56">
        <v>30</v>
      </c>
      <c r="R39" s="56"/>
      <c r="S39" s="56"/>
      <c r="T39" s="56"/>
      <c r="U39" s="56">
        <v>2</v>
      </c>
      <c r="V39" s="57">
        <v>30</v>
      </c>
      <c r="W39" s="57"/>
      <c r="X39" s="57"/>
      <c r="Y39" s="57"/>
      <c r="Z39" s="57">
        <v>2</v>
      </c>
      <c r="AA39" s="58">
        <v>30</v>
      </c>
      <c r="AB39" s="58"/>
      <c r="AC39" s="58"/>
      <c r="AD39" s="58"/>
      <c r="AE39" s="58">
        <v>3</v>
      </c>
      <c r="AF39" s="59"/>
      <c r="AG39" s="59"/>
      <c r="AH39" s="59"/>
      <c r="AI39" s="59"/>
      <c r="AJ39" s="59"/>
      <c r="AK39" s="53">
        <f t="shared" si="6"/>
        <v>120</v>
      </c>
      <c r="AL39" s="68">
        <f t="shared" si="7"/>
        <v>9</v>
      </c>
      <c r="AM39" s="53"/>
    </row>
    <row r="40" spans="1:39" s="40" customFormat="1" ht="15" customHeight="1">
      <c r="A40" s="179"/>
      <c r="B40" s="181"/>
      <c r="C40" s="183"/>
      <c r="D40" s="183"/>
      <c r="E40" s="101" t="s">
        <v>107</v>
      </c>
      <c r="F40" s="101"/>
      <c r="G40" s="54"/>
      <c r="H40" s="54"/>
      <c r="I40" s="54"/>
      <c r="J40" s="54"/>
      <c r="K40" s="54"/>
      <c r="L40" s="55"/>
      <c r="M40" s="55"/>
      <c r="N40" s="55">
        <v>30</v>
      </c>
      <c r="O40" s="55"/>
      <c r="P40" s="55">
        <v>2</v>
      </c>
      <c r="Q40" s="56"/>
      <c r="R40" s="56"/>
      <c r="S40" s="56">
        <v>30</v>
      </c>
      <c r="T40" s="56"/>
      <c r="U40" s="56">
        <v>2</v>
      </c>
      <c r="V40" s="57"/>
      <c r="W40" s="57"/>
      <c r="X40" s="57">
        <v>30</v>
      </c>
      <c r="Y40" s="57"/>
      <c r="Z40" s="57">
        <v>2</v>
      </c>
      <c r="AA40" s="58"/>
      <c r="AB40" s="58"/>
      <c r="AC40" s="58">
        <v>15</v>
      </c>
      <c r="AD40" s="58"/>
      <c r="AE40" s="58">
        <v>2</v>
      </c>
      <c r="AF40" s="59"/>
      <c r="AG40" s="59"/>
      <c r="AH40" s="59"/>
      <c r="AI40" s="59"/>
      <c r="AJ40" s="59"/>
      <c r="AK40" s="53">
        <f t="shared" si="6"/>
        <v>105</v>
      </c>
      <c r="AL40" s="68">
        <f t="shared" si="7"/>
        <v>8</v>
      </c>
      <c r="AM40" s="53"/>
    </row>
    <row r="41" spans="1:39" s="40" customFormat="1" ht="15" customHeight="1">
      <c r="A41" s="118" t="s">
        <v>90</v>
      </c>
      <c r="B41" s="119" t="s">
        <v>159</v>
      </c>
      <c r="C41" s="115"/>
      <c r="D41" s="115"/>
      <c r="E41" s="101"/>
      <c r="F41" s="101">
        <v>6</v>
      </c>
      <c r="G41" s="54"/>
      <c r="H41" s="54"/>
      <c r="I41" s="54"/>
      <c r="J41" s="54"/>
      <c r="K41" s="54"/>
      <c r="L41" s="55"/>
      <c r="M41" s="55"/>
      <c r="N41" s="55"/>
      <c r="O41" s="55"/>
      <c r="P41" s="55"/>
      <c r="Q41" s="120"/>
      <c r="R41" s="120"/>
      <c r="S41" s="120"/>
      <c r="T41" s="120"/>
      <c r="U41" s="120"/>
      <c r="V41" s="57"/>
      <c r="W41" s="57"/>
      <c r="X41" s="57"/>
      <c r="Y41" s="57"/>
      <c r="Z41" s="57"/>
      <c r="AA41" s="117"/>
      <c r="AB41" s="117"/>
      <c r="AC41" s="117"/>
      <c r="AD41" s="117"/>
      <c r="AE41" s="117"/>
      <c r="AF41" s="116">
        <v>15</v>
      </c>
      <c r="AG41" s="116"/>
      <c r="AH41" s="116"/>
      <c r="AI41" s="116"/>
      <c r="AJ41" s="116">
        <v>1</v>
      </c>
      <c r="AK41" s="101">
        <f t="shared" si="6"/>
        <v>15</v>
      </c>
      <c r="AL41" s="115">
        <f t="shared" si="7"/>
        <v>1</v>
      </c>
      <c r="AM41" s="114"/>
    </row>
    <row r="42" spans="1:39" s="40" customFormat="1" ht="27" customHeight="1">
      <c r="A42" s="47" t="s">
        <v>91</v>
      </c>
      <c r="B42" s="48" t="s">
        <v>46</v>
      </c>
      <c r="C42" s="53"/>
      <c r="D42" s="98">
        <v>3</v>
      </c>
      <c r="E42" s="98"/>
      <c r="F42" s="98"/>
      <c r="G42" s="54"/>
      <c r="H42" s="54"/>
      <c r="I42" s="54"/>
      <c r="J42" s="54"/>
      <c r="K42" s="54"/>
      <c r="L42" s="55"/>
      <c r="M42" s="55"/>
      <c r="N42" s="55"/>
      <c r="O42" s="55"/>
      <c r="P42" s="55"/>
      <c r="Q42" s="56">
        <v>30</v>
      </c>
      <c r="R42" s="56"/>
      <c r="S42" s="56"/>
      <c r="T42" s="56"/>
      <c r="U42" s="56">
        <v>2</v>
      </c>
      <c r="V42" s="57"/>
      <c r="W42" s="57"/>
      <c r="X42" s="57"/>
      <c r="Y42" s="57"/>
      <c r="Z42" s="57"/>
      <c r="AA42" s="58"/>
      <c r="AB42" s="58"/>
      <c r="AC42" s="58"/>
      <c r="AD42" s="58"/>
      <c r="AE42" s="58"/>
      <c r="AF42" s="59"/>
      <c r="AG42" s="59"/>
      <c r="AH42" s="59"/>
      <c r="AI42" s="59"/>
      <c r="AJ42" s="59"/>
      <c r="AK42" s="53">
        <f t="shared" si="6"/>
        <v>30</v>
      </c>
      <c r="AL42" s="68">
        <f t="shared" si="7"/>
        <v>2</v>
      </c>
      <c r="AM42" s="53"/>
    </row>
    <row r="43" spans="1:39" s="40" customFormat="1" ht="18" customHeight="1">
      <c r="A43" s="146" t="s">
        <v>92</v>
      </c>
      <c r="B43" s="148" t="s">
        <v>115</v>
      </c>
      <c r="C43" s="121"/>
      <c r="D43" s="53">
        <v>3.4</v>
      </c>
      <c r="E43" s="53"/>
      <c r="F43" s="53">
        <v>2</v>
      </c>
      <c r="G43" s="54"/>
      <c r="H43" s="54"/>
      <c r="I43" s="54"/>
      <c r="J43" s="54"/>
      <c r="K43" s="54"/>
      <c r="L43" s="55">
        <v>30</v>
      </c>
      <c r="M43" s="55"/>
      <c r="N43" s="55"/>
      <c r="O43" s="55"/>
      <c r="P43" s="55">
        <v>2</v>
      </c>
      <c r="Q43" s="56">
        <v>30</v>
      </c>
      <c r="R43" s="56"/>
      <c r="S43" s="56"/>
      <c r="T43" s="56"/>
      <c r="U43" s="56">
        <v>2</v>
      </c>
      <c r="V43" s="57">
        <v>30</v>
      </c>
      <c r="W43" s="57"/>
      <c r="X43" s="57"/>
      <c r="Y43" s="57"/>
      <c r="Z43" s="57">
        <v>2</v>
      </c>
      <c r="AA43" s="58"/>
      <c r="AB43" s="58"/>
      <c r="AC43" s="58"/>
      <c r="AD43" s="58"/>
      <c r="AE43" s="58"/>
      <c r="AF43" s="59"/>
      <c r="AG43" s="59"/>
      <c r="AH43" s="59"/>
      <c r="AI43" s="59"/>
      <c r="AJ43" s="59"/>
      <c r="AK43" s="53">
        <f>G43+H43+I43+J43+L43+M43+O43+N43+Q43+R43+S43+T43+V43+W43+X43+Y43+AA43+AB43+AC43+AD43+AF43+AG43+AH43+AI43</f>
        <v>90</v>
      </c>
      <c r="AL43" s="68">
        <f t="shared" si="7"/>
        <v>6</v>
      </c>
      <c r="AM43" s="53"/>
    </row>
    <row r="44" spans="1:39" s="40" customFormat="1" ht="15" customHeight="1">
      <c r="A44" s="147"/>
      <c r="B44" s="149"/>
      <c r="C44" s="122"/>
      <c r="D44" s="53"/>
      <c r="E44" s="53">
        <v>3</v>
      </c>
      <c r="F44" s="53"/>
      <c r="G44" s="54"/>
      <c r="H44" s="54"/>
      <c r="I44" s="54"/>
      <c r="J44" s="54"/>
      <c r="K44" s="54"/>
      <c r="L44" s="55"/>
      <c r="M44" s="55"/>
      <c r="N44" s="55"/>
      <c r="O44" s="55"/>
      <c r="P44" s="55"/>
      <c r="Q44" s="56"/>
      <c r="R44" s="56"/>
      <c r="S44" s="56">
        <v>30</v>
      </c>
      <c r="T44" s="56"/>
      <c r="U44" s="56">
        <v>2</v>
      </c>
      <c r="V44" s="57"/>
      <c r="W44" s="57"/>
      <c r="X44" s="57"/>
      <c r="Y44" s="57"/>
      <c r="Z44" s="57"/>
      <c r="AA44" s="58"/>
      <c r="AB44" s="58"/>
      <c r="AC44" s="58"/>
      <c r="AD44" s="58"/>
      <c r="AE44" s="58"/>
      <c r="AF44" s="59"/>
      <c r="AG44" s="59"/>
      <c r="AH44" s="59"/>
      <c r="AI44" s="59"/>
      <c r="AJ44" s="59"/>
      <c r="AK44" s="53">
        <f t="shared" si="6"/>
        <v>30</v>
      </c>
      <c r="AL44" s="68">
        <f t="shared" si="7"/>
        <v>2</v>
      </c>
      <c r="AM44" s="53"/>
    </row>
    <row r="45" spans="1:39" s="90" customFormat="1" ht="15">
      <c r="A45" s="124" t="s">
        <v>27</v>
      </c>
      <c r="B45" s="125"/>
      <c r="C45" s="67"/>
      <c r="D45" s="53"/>
      <c r="E45" s="53"/>
      <c r="F45" s="53"/>
      <c r="G45" s="64">
        <f aca="true" t="shared" si="8" ref="G45:AL45">SUM(G38:G44)</f>
        <v>45</v>
      </c>
      <c r="H45" s="64">
        <f t="shared" si="8"/>
        <v>0</v>
      </c>
      <c r="I45" s="64">
        <f t="shared" si="8"/>
        <v>0</v>
      </c>
      <c r="J45" s="64">
        <f t="shared" si="8"/>
        <v>0</v>
      </c>
      <c r="K45" s="64">
        <f t="shared" si="8"/>
        <v>4</v>
      </c>
      <c r="L45" s="65">
        <f t="shared" si="8"/>
        <v>45</v>
      </c>
      <c r="M45" s="65">
        <f t="shared" si="8"/>
        <v>0</v>
      </c>
      <c r="N45" s="65">
        <f t="shared" si="8"/>
        <v>30</v>
      </c>
      <c r="O45" s="65">
        <f t="shared" si="8"/>
        <v>0</v>
      </c>
      <c r="P45" s="65">
        <f t="shared" si="8"/>
        <v>5</v>
      </c>
      <c r="Q45" s="66">
        <f t="shared" si="8"/>
        <v>90</v>
      </c>
      <c r="R45" s="66">
        <f t="shared" si="8"/>
        <v>0</v>
      </c>
      <c r="S45" s="66">
        <f t="shared" si="8"/>
        <v>60</v>
      </c>
      <c r="T45" s="66">
        <f t="shared" si="8"/>
        <v>0</v>
      </c>
      <c r="U45" s="66">
        <f t="shared" si="8"/>
        <v>10</v>
      </c>
      <c r="V45" s="61">
        <f t="shared" si="8"/>
        <v>60</v>
      </c>
      <c r="W45" s="61">
        <f t="shared" si="8"/>
        <v>0</v>
      </c>
      <c r="X45" s="61">
        <f t="shared" si="8"/>
        <v>30</v>
      </c>
      <c r="Y45" s="61">
        <f t="shared" si="8"/>
        <v>0</v>
      </c>
      <c r="Z45" s="61">
        <f t="shared" si="8"/>
        <v>6</v>
      </c>
      <c r="AA45" s="62">
        <f t="shared" si="8"/>
        <v>30</v>
      </c>
      <c r="AB45" s="62">
        <f t="shared" si="8"/>
        <v>0</v>
      </c>
      <c r="AC45" s="62">
        <f t="shared" si="8"/>
        <v>15</v>
      </c>
      <c r="AD45" s="62">
        <f t="shared" si="8"/>
        <v>0</v>
      </c>
      <c r="AE45" s="62">
        <f t="shared" si="8"/>
        <v>5</v>
      </c>
      <c r="AF45" s="63">
        <f t="shared" si="8"/>
        <v>15</v>
      </c>
      <c r="AG45" s="63">
        <f t="shared" si="8"/>
        <v>0</v>
      </c>
      <c r="AH45" s="63">
        <f t="shared" si="8"/>
        <v>0</v>
      </c>
      <c r="AI45" s="63">
        <f t="shared" si="8"/>
        <v>0</v>
      </c>
      <c r="AJ45" s="63">
        <f t="shared" si="8"/>
        <v>1</v>
      </c>
      <c r="AK45" s="67">
        <f t="shared" si="8"/>
        <v>420</v>
      </c>
      <c r="AL45" s="67">
        <f t="shared" si="8"/>
        <v>31</v>
      </c>
      <c r="AM45" s="67"/>
    </row>
    <row r="46" spans="1:39" s="36" customFormat="1" ht="15">
      <c r="A46" s="129" t="s">
        <v>102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1"/>
    </row>
    <row r="47" spans="1:39" s="40" customFormat="1" ht="18" customHeight="1">
      <c r="A47" s="47" t="s">
        <v>93</v>
      </c>
      <c r="B47" s="60" t="s">
        <v>47</v>
      </c>
      <c r="C47" s="53"/>
      <c r="D47" s="98"/>
      <c r="E47" s="98">
        <v>2</v>
      </c>
      <c r="F47" s="98"/>
      <c r="G47" s="54"/>
      <c r="H47" s="54"/>
      <c r="I47" s="54"/>
      <c r="J47" s="54"/>
      <c r="K47" s="54"/>
      <c r="L47" s="55">
        <v>30</v>
      </c>
      <c r="M47" s="55"/>
      <c r="N47" s="55"/>
      <c r="O47" s="55"/>
      <c r="P47" s="55">
        <v>2</v>
      </c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8"/>
      <c r="AB47" s="58"/>
      <c r="AC47" s="58"/>
      <c r="AD47" s="58"/>
      <c r="AE47" s="58"/>
      <c r="AF47" s="59"/>
      <c r="AG47" s="59"/>
      <c r="AH47" s="59"/>
      <c r="AI47" s="59"/>
      <c r="AJ47" s="59"/>
      <c r="AK47" s="53">
        <f aca="true" t="shared" si="9" ref="AK47:AK58">G47+H47+I47+J47+L47+M47+O47+N47+Q47+R47+S47+T47+V47+W47+X47+Y47+AA47+AB47+AC47+AD47+AF47+AG47+AH47+AI47</f>
        <v>30</v>
      </c>
      <c r="AL47" s="68">
        <f aca="true" t="shared" si="10" ref="AL47:AL58">K47+P47+U47+Z47+AE47+AJ47</f>
        <v>2</v>
      </c>
      <c r="AM47" s="53"/>
    </row>
    <row r="48" spans="1:39" s="40" customFormat="1" ht="16.5">
      <c r="A48" s="47" t="s">
        <v>94</v>
      </c>
      <c r="B48" s="60" t="s">
        <v>52</v>
      </c>
      <c r="C48" s="53"/>
      <c r="D48" s="98">
        <v>4</v>
      </c>
      <c r="E48" s="98"/>
      <c r="F48" s="98">
        <v>3</v>
      </c>
      <c r="G48" s="54"/>
      <c r="H48" s="54"/>
      <c r="I48" s="54"/>
      <c r="J48" s="54"/>
      <c r="K48" s="54"/>
      <c r="L48" s="55"/>
      <c r="M48" s="55"/>
      <c r="N48" s="55"/>
      <c r="O48" s="55"/>
      <c r="P48" s="55"/>
      <c r="Q48" s="56">
        <v>15</v>
      </c>
      <c r="R48" s="56"/>
      <c r="S48" s="56"/>
      <c r="T48" s="56"/>
      <c r="U48" s="56">
        <v>2</v>
      </c>
      <c r="V48" s="57">
        <v>30</v>
      </c>
      <c r="W48" s="57"/>
      <c r="X48" s="57"/>
      <c r="Y48" s="57"/>
      <c r="Z48" s="57">
        <v>5</v>
      </c>
      <c r="AA48" s="58"/>
      <c r="AB48" s="58"/>
      <c r="AC48" s="58"/>
      <c r="AD48" s="58"/>
      <c r="AE48" s="58"/>
      <c r="AF48" s="59"/>
      <c r="AG48" s="59"/>
      <c r="AH48" s="59"/>
      <c r="AI48" s="59"/>
      <c r="AJ48" s="59"/>
      <c r="AK48" s="53">
        <f t="shared" si="9"/>
        <v>45</v>
      </c>
      <c r="AL48" s="68">
        <f t="shared" si="10"/>
        <v>7</v>
      </c>
      <c r="AM48" s="53"/>
    </row>
    <row r="49" spans="1:39" s="40" customFormat="1" ht="16.5">
      <c r="A49" s="159" t="s">
        <v>95</v>
      </c>
      <c r="B49" s="60" t="s">
        <v>135</v>
      </c>
      <c r="C49" s="121"/>
      <c r="D49" s="121"/>
      <c r="E49" s="121">
        <v>4</v>
      </c>
      <c r="F49" s="121"/>
      <c r="G49" s="192"/>
      <c r="H49" s="192"/>
      <c r="I49" s="192"/>
      <c r="J49" s="192"/>
      <c r="K49" s="192"/>
      <c r="L49" s="194"/>
      <c r="M49" s="194"/>
      <c r="N49" s="194"/>
      <c r="O49" s="194"/>
      <c r="P49" s="194"/>
      <c r="Q49" s="196"/>
      <c r="R49" s="196"/>
      <c r="S49" s="196"/>
      <c r="T49" s="196"/>
      <c r="U49" s="196"/>
      <c r="V49" s="198">
        <v>15</v>
      </c>
      <c r="W49" s="198"/>
      <c r="X49" s="198"/>
      <c r="Y49" s="198"/>
      <c r="Z49" s="198">
        <v>1</v>
      </c>
      <c r="AA49" s="200"/>
      <c r="AB49" s="200"/>
      <c r="AC49" s="200"/>
      <c r="AD49" s="200"/>
      <c r="AE49" s="200"/>
      <c r="AF49" s="202"/>
      <c r="AG49" s="202"/>
      <c r="AH49" s="202"/>
      <c r="AI49" s="202"/>
      <c r="AJ49" s="202"/>
      <c r="AK49" s="121">
        <f>G49+H49+I49+J49+L49+M49+O49+N49+Q49+R49+S49+T49+V49+W49+X49+Y49+AA49+AB49+AC49+AD49+AF49+AG49+AH49+AI49</f>
        <v>15</v>
      </c>
      <c r="AL49" s="121">
        <f>K49+P49+U49+Z49+AE49+AJ49</f>
        <v>1</v>
      </c>
      <c r="AM49" s="53"/>
    </row>
    <row r="50" spans="1:39" s="40" customFormat="1" ht="16.5">
      <c r="A50" s="160"/>
      <c r="B50" s="60" t="s">
        <v>136</v>
      </c>
      <c r="C50" s="122"/>
      <c r="D50" s="122"/>
      <c r="E50" s="122"/>
      <c r="F50" s="122"/>
      <c r="G50" s="193"/>
      <c r="H50" s="193"/>
      <c r="I50" s="193"/>
      <c r="J50" s="193"/>
      <c r="K50" s="193"/>
      <c r="L50" s="195"/>
      <c r="M50" s="195"/>
      <c r="N50" s="195"/>
      <c r="O50" s="195"/>
      <c r="P50" s="195"/>
      <c r="Q50" s="197"/>
      <c r="R50" s="197"/>
      <c r="S50" s="197"/>
      <c r="T50" s="197"/>
      <c r="U50" s="197"/>
      <c r="V50" s="199"/>
      <c r="W50" s="199"/>
      <c r="X50" s="199"/>
      <c r="Y50" s="199"/>
      <c r="Z50" s="199"/>
      <c r="AA50" s="201"/>
      <c r="AB50" s="201"/>
      <c r="AC50" s="201"/>
      <c r="AD50" s="201"/>
      <c r="AE50" s="201"/>
      <c r="AF50" s="203"/>
      <c r="AG50" s="203"/>
      <c r="AH50" s="203"/>
      <c r="AI50" s="203"/>
      <c r="AJ50" s="203"/>
      <c r="AK50" s="122"/>
      <c r="AL50" s="122"/>
      <c r="AM50" s="53"/>
    </row>
    <row r="51" spans="1:39" s="40" customFormat="1" ht="16.5">
      <c r="A51" s="47" t="s">
        <v>96</v>
      </c>
      <c r="B51" s="60" t="s">
        <v>48</v>
      </c>
      <c r="C51" s="53"/>
      <c r="D51" s="98">
        <v>4</v>
      </c>
      <c r="E51" s="101">
        <v>3</v>
      </c>
      <c r="F51" s="101">
        <v>2</v>
      </c>
      <c r="G51" s="54"/>
      <c r="H51" s="54"/>
      <c r="I51" s="54"/>
      <c r="J51" s="54"/>
      <c r="K51" s="54"/>
      <c r="L51" s="55"/>
      <c r="M51" s="55"/>
      <c r="N51" s="55">
        <v>15</v>
      </c>
      <c r="O51" s="55"/>
      <c r="P51" s="55">
        <v>2</v>
      </c>
      <c r="Q51" s="56"/>
      <c r="R51" s="120"/>
      <c r="S51" s="120">
        <v>15</v>
      </c>
      <c r="T51" s="120"/>
      <c r="U51" s="120">
        <v>2</v>
      </c>
      <c r="V51" s="57"/>
      <c r="W51" s="57"/>
      <c r="X51" s="57">
        <v>30</v>
      </c>
      <c r="Y51" s="57"/>
      <c r="Z51" s="57">
        <v>4</v>
      </c>
      <c r="AA51" s="58"/>
      <c r="AB51" s="58"/>
      <c r="AC51" s="58"/>
      <c r="AD51" s="58"/>
      <c r="AE51" s="58"/>
      <c r="AF51" s="59"/>
      <c r="AG51" s="59"/>
      <c r="AH51" s="59"/>
      <c r="AI51" s="59"/>
      <c r="AJ51" s="59"/>
      <c r="AK51" s="53">
        <f t="shared" si="9"/>
        <v>60</v>
      </c>
      <c r="AL51" s="68">
        <f t="shared" si="10"/>
        <v>8</v>
      </c>
      <c r="AM51" s="53"/>
    </row>
    <row r="52" spans="1:39" s="40" customFormat="1" ht="16.5">
      <c r="A52" s="47" t="s">
        <v>97</v>
      </c>
      <c r="B52" s="60" t="s">
        <v>49</v>
      </c>
      <c r="C52" s="53"/>
      <c r="D52" s="98">
        <v>6</v>
      </c>
      <c r="E52" s="101">
        <v>5</v>
      </c>
      <c r="F52" s="101"/>
      <c r="G52" s="54"/>
      <c r="H52" s="54"/>
      <c r="I52" s="54"/>
      <c r="J52" s="54"/>
      <c r="K52" s="54"/>
      <c r="L52" s="55"/>
      <c r="M52" s="55"/>
      <c r="N52" s="55"/>
      <c r="O52" s="55"/>
      <c r="P52" s="55"/>
      <c r="Q52" s="56"/>
      <c r="R52" s="120"/>
      <c r="S52" s="120"/>
      <c r="T52" s="120"/>
      <c r="U52" s="120"/>
      <c r="V52" s="57"/>
      <c r="W52" s="57"/>
      <c r="X52" s="57"/>
      <c r="Y52" s="57"/>
      <c r="Z52" s="57"/>
      <c r="AA52" s="58"/>
      <c r="AB52" s="58">
        <v>30</v>
      </c>
      <c r="AC52" s="58"/>
      <c r="AD52" s="58"/>
      <c r="AE52" s="58">
        <v>4</v>
      </c>
      <c r="AF52" s="59"/>
      <c r="AG52" s="59">
        <v>30</v>
      </c>
      <c r="AH52" s="59"/>
      <c r="AI52" s="59"/>
      <c r="AJ52" s="59">
        <v>4</v>
      </c>
      <c r="AK52" s="53">
        <f t="shared" si="9"/>
        <v>60</v>
      </c>
      <c r="AL52" s="68">
        <f t="shared" si="10"/>
        <v>8</v>
      </c>
      <c r="AM52" s="53"/>
    </row>
    <row r="53" spans="1:39" s="40" customFormat="1" ht="16.5">
      <c r="A53" s="47" t="s">
        <v>98</v>
      </c>
      <c r="B53" s="60" t="s">
        <v>50</v>
      </c>
      <c r="C53" s="53"/>
      <c r="D53" s="98">
        <v>3</v>
      </c>
      <c r="E53" s="98">
        <v>1.2</v>
      </c>
      <c r="F53" s="98"/>
      <c r="G53" s="54"/>
      <c r="H53" s="54"/>
      <c r="I53" s="54">
        <v>30</v>
      </c>
      <c r="J53" s="54"/>
      <c r="K53" s="54">
        <v>4</v>
      </c>
      <c r="L53" s="55"/>
      <c r="M53" s="55"/>
      <c r="N53" s="55">
        <v>15</v>
      </c>
      <c r="O53" s="55"/>
      <c r="P53" s="55">
        <v>3</v>
      </c>
      <c r="Q53" s="56"/>
      <c r="R53" s="120"/>
      <c r="S53" s="120">
        <v>30</v>
      </c>
      <c r="T53" s="120"/>
      <c r="U53" s="120">
        <v>4</v>
      </c>
      <c r="V53" s="57"/>
      <c r="W53" s="57"/>
      <c r="X53" s="57"/>
      <c r="Y53" s="57"/>
      <c r="Z53" s="57"/>
      <c r="AA53" s="58"/>
      <c r="AB53" s="58"/>
      <c r="AC53" s="58"/>
      <c r="AD53" s="58"/>
      <c r="AE53" s="58"/>
      <c r="AF53" s="59"/>
      <c r="AG53" s="59"/>
      <c r="AH53" s="59"/>
      <c r="AI53" s="59"/>
      <c r="AJ53" s="59"/>
      <c r="AK53" s="53">
        <f t="shared" si="9"/>
        <v>75</v>
      </c>
      <c r="AL53" s="68">
        <f t="shared" si="10"/>
        <v>11</v>
      </c>
      <c r="AM53" s="53"/>
    </row>
    <row r="54" spans="1:39" s="40" customFormat="1" ht="16.5">
      <c r="A54" s="47" t="s">
        <v>99</v>
      </c>
      <c r="B54" s="60" t="s">
        <v>51</v>
      </c>
      <c r="C54" s="53"/>
      <c r="D54" s="98"/>
      <c r="E54" s="98">
        <v>5.6</v>
      </c>
      <c r="F54" s="98"/>
      <c r="G54" s="54"/>
      <c r="H54" s="54"/>
      <c r="I54" s="54"/>
      <c r="J54" s="54"/>
      <c r="K54" s="54"/>
      <c r="L54" s="55"/>
      <c r="M54" s="55"/>
      <c r="N54" s="55"/>
      <c r="O54" s="55"/>
      <c r="P54" s="55"/>
      <c r="Q54" s="56"/>
      <c r="R54" s="120"/>
      <c r="S54" s="120"/>
      <c r="T54" s="120"/>
      <c r="U54" s="120"/>
      <c r="V54" s="57"/>
      <c r="W54" s="57"/>
      <c r="X54" s="57"/>
      <c r="Y54" s="57"/>
      <c r="Z54" s="57"/>
      <c r="AA54" s="58"/>
      <c r="AB54" s="58">
        <v>30</v>
      </c>
      <c r="AC54" s="58"/>
      <c r="AD54" s="58"/>
      <c r="AE54" s="58">
        <v>4</v>
      </c>
      <c r="AF54" s="59"/>
      <c r="AG54" s="59">
        <v>30</v>
      </c>
      <c r="AH54" s="59"/>
      <c r="AI54" s="59"/>
      <c r="AJ54" s="59">
        <v>4</v>
      </c>
      <c r="AK54" s="53">
        <f t="shared" si="9"/>
        <v>60</v>
      </c>
      <c r="AL54" s="68">
        <f t="shared" si="10"/>
        <v>8</v>
      </c>
      <c r="AM54" s="53"/>
    </row>
    <row r="55" spans="1:39" s="40" customFormat="1" ht="16.5">
      <c r="A55" s="47" t="s">
        <v>100</v>
      </c>
      <c r="B55" s="60" t="s">
        <v>145</v>
      </c>
      <c r="C55" s="53"/>
      <c r="D55" s="98"/>
      <c r="E55" s="98">
        <v>5</v>
      </c>
      <c r="F55" s="98"/>
      <c r="G55" s="54"/>
      <c r="H55" s="54"/>
      <c r="I55" s="54"/>
      <c r="J55" s="54"/>
      <c r="K55" s="54"/>
      <c r="L55" s="55"/>
      <c r="M55" s="55"/>
      <c r="N55" s="55"/>
      <c r="O55" s="55"/>
      <c r="P55" s="55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8">
        <v>15</v>
      </c>
      <c r="AB55" s="58"/>
      <c r="AC55" s="58"/>
      <c r="AD55" s="58"/>
      <c r="AE55" s="58">
        <v>2</v>
      </c>
      <c r="AF55" s="59"/>
      <c r="AG55" s="59"/>
      <c r="AH55" s="59"/>
      <c r="AI55" s="59"/>
      <c r="AJ55" s="59"/>
      <c r="AK55" s="53">
        <f t="shared" si="9"/>
        <v>15</v>
      </c>
      <c r="AL55" s="68">
        <f t="shared" si="10"/>
        <v>2</v>
      </c>
      <c r="AM55" s="53"/>
    </row>
    <row r="56" spans="1:39" s="40" customFormat="1" ht="16.5">
      <c r="A56" s="146" t="s">
        <v>101</v>
      </c>
      <c r="B56" s="207" t="s">
        <v>82</v>
      </c>
      <c r="C56" s="53"/>
      <c r="D56" s="98"/>
      <c r="E56" s="121">
        <v>4</v>
      </c>
      <c r="F56" s="98"/>
      <c r="G56" s="54"/>
      <c r="H56" s="54"/>
      <c r="I56" s="54"/>
      <c r="J56" s="54"/>
      <c r="K56" s="54"/>
      <c r="L56" s="55"/>
      <c r="M56" s="55"/>
      <c r="N56" s="55"/>
      <c r="O56" s="55"/>
      <c r="P56" s="55"/>
      <c r="Q56" s="56"/>
      <c r="R56" s="56"/>
      <c r="S56" s="56"/>
      <c r="T56" s="56"/>
      <c r="U56" s="56"/>
      <c r="V56" s="57">
        <v>10</v>
      </c>
      <c r="W56" s="57"/>
      <c r="X56" s="57"/>
      <c r="Y56" s="57"/>
      <c r="Z56" s="57">
        <v>1</v>
      </c>
      <c r="AA56" s="58"/>
      <c r="AB56" s="58"/>
      <c r="AC56" s="58"/>
      <c r="AD56" s="58"/>
      <c r="AE56" s="58"/>
      <c r="AF56" s="59"/>
      <c r="AG56" s="59"/>
      <c r="AH56" s="59"/>
      <c r="AI56" s="59"/>
      <c r="AJ56" s="59"/>
      <c r="AK56" s="53">
        <f>G56+H56+I56+J56+L56+M56+O56+N56+Q56+R56+S56+T56+V56+W56+X56+Y56+AA56+AB56+AC56+AD56+AF56+AG56+AH56+AI56</f>
        <v>10</v>
      </c>
      <c r="AL56" s="68">
        <f>K56+P56+U56+Z56+AE56+AJ56</f>
        <v>1</v>
      </c>
      <c r="AM56" s="53"/>
    </row>
    <row r="57" spans="1:39" s="40" customFormat="1" ht="16.5">
      <c r="A57" s="147"/>
      <c r="B57" s="208"/>
      <c r="C57" s="53"/>
      <c r="D57" s="98"/>
      <c r="E57" s="122"/>
      <c r="F57" s="98"/>
      <c r="G57" s="54"/>
      <c r="H57" s="54"/>
      <c r="I57" s="54"/>
      <c r="J57" s="54"/>
      <c r="K57" s="54"/>
      <c r="L57" s="55"/>
      <c r="M57" s="55"/>
      <c r="N57" s="55"/>
      <c r="O57" s="55"/>
      <c r="P57" s="55"/>
      <c r="Q57" s="56"/>
      <c r="R57" s="56"/>
      <c r="S57" s="56"/>
      <c r="T57" s="56"/>
      <c r="U57" s="56"/>
      <c r="V57" s="57"/>
      <c r="W57" s="57"/>
      <c r="X57" s="57">
        <v>20</v>
      </c>
      <c r="Y57" s="57"/>
      <c r="Z57" s="57">
        <v>1</v>
      </c>
      <c r="AA57" s="58"/>
      <c r="AB57" s="58"/>
      <c r="AC57" s="58"/>
      <c r="AD57" s="58"/>
      <c r="AE57" s="58"/>
      <c r="AF57" s="59"/>
      <c r="AG57" s="59"/>
      <c r="AH57" s="59"/>
      <c r="AI57" s="59"/>
      <c r="AJ57" s="59"/>
      <c r="AK57" s="53">
        <f>G57+H57+I57+J57+L57+M57+O57+N57+Q57+R57+S57+T57+V57+W57+X57+Y57+AA57+AB57+AC57+AD57+AF57+AG57+AH57+AI57</f>
        <v>20</v>
      </c>
      <c r="AL57" s="68">
        <f t="shared" si="10"/>
        <v>1</v>
      </c>
      <c r="AM57" s="53"/>
    </row>
    <row r="58" spans="1:39" s="40" customFormat="1" ht="38.25" customHeight="1">
      <c r="A58" s="47" t="s">
        <v>156</v>
      </c>
      <c r="B58" s="60" t="s">
        <v>119</v>
      </c>
      <c r="C58" s="53"/>
      <c r="D58" s="98"/>
      <c r="E58" s="98"/>
      <c r="F58" s="98"/>
      <c r="G58" s="54"/>
      <c r="H58" s="54"/>
      <c r="I58" s="54"/>
      <c r="J58" s="54"/>
      <c r="K58" s="54"/>
      <c r="L58" s="55"/>
      <c r="M58" s="55"/>
      <c r="N58" s="55"/>
      <c r="O58" s="55"/>
      <c r="P58" s="55"/>
      <c r="Q58" s="56"/>
      <c r="R58" s="56"/>
      <c r="S58" s="56"/>
      <c r="T58" s="56"/>
      <c r="U58" s="56"/>
      <c r="V58" s="57"/>
      <c r="W58" s="57"/>
      <c r="X58" s="57"/>
      <c r="Y58" s="57"/>
      <c r="Z58" s="61"/>
      <c r="AA58" s="62"/>
      <c r="AB58" s="62"/>
      <c r="AC58" s="62"/>
      <c r="AD58" s="62"/>
      <c r="AE58" s="62"/>
      <c r="AF58" s="63"/>
      <c r="AG58" s="63"/>
      <c r="AH58" s="63"/>
      <c r="AI58" s="63"/>
      <c r="AJ58" s="116">
        <v>5</v>
      </c>
      <c r="AK58" s="53">
        <f t="shared" si="9"/>
        <v>0</v>
      </c>
      <c r="AL58" s="68">
        <f t="shared" si="10"/>
        <v>5</v>
      </c>
      <c r="AM58" s="53"/>
    </row>
    <row r="59" spans="1:39" s="90" customFormat="1" ht="15">
      <c r="A59" s="124" t="s">
        <v>27</v>
      </c>
      <c r="B59" s="125"/>
      <c r="C59" s="67"/>
      <c r="D59" s="53"/>
      <c r="E59" s="53"/>
      <c r="F59" s="53"/>
      <c r="G59" s="64">
        <f>SUM(G47:G58)</f>
        <v>0</v>
      </c>
      <c r="H59" s="64">
        <f aca="true" t="shared" si="11" ref="H59:AK59">SUM(H47:H58)</f>
        <v>0</v>
      </c>
      <c r="I59" s="64">
        <f t="shared" si="11"/>
        <v>30</v>
      </c>
      <c r="J59" s="64">
        <f t="shared" si="11"/>
        <v>0</v>
      </c>
      <c r="K59" s="64">
        <f t="shared" si="11"/>
        <v>4</v>
      </c>
      <c r="L59" s="65">
        <f t="shared" si="11"/>
        <v>30</v>
      </c>
      <c r="M59" s="65">
        <f t="shared" si="11"/>
        <v>0</v>
      </c>
      <c r="N59" s="65">
        <f t="shared" si="11"/>
        <v>30</v>
      </c>
      <c r="O59" s="65">
        <f t="shared" si="11"/>
        <v>0</v>
      </c>
      <c r="P59" s="65">
        <f t="shared" si="11"/>
        <v>7</v>
      </c>
      <c r="Q59" s="66">
        <f t="shared" si="11"/>
        <v>15</v>
      </c>
      <c r="R59" s="66">
        <f t="shared" si="11"/>
        <v>0</v>
      </c>
      <c r="S59" s="66">
        <f t="shared" si="11"/>
        <v>45</v>
      </c>
      <c r="T59" s="66">
        <f t="shared" si="11"/>
        <v>0</v>
      </c>
      <c r="U59" s="66">
        <f t="shared" si="11"/>
        <v>8</v>
      </c>
      <c r="V59" s="61">
        <f t="shared" si="11"/>
        <v>55</v>
      </c>
      <c r="W59" s="61">
        <f t="shared" si="11"/>
        <v>0</v>
      </c>
      <c r="X59" s="61">
        <f t="shared" si="11"/>
        <v>50</v>
      </c>
      <c r="Y59" s="61">
        <f t="shared" si="11"/>
        <v>0</v>
      </c>
      <c r="Z59" s="61">
        <f t="shared" si="11"/>
        <v>12</v>
      </c>
      <c r="AA59" s="62">
        <f t="shared" si="11"/>
        <v>15</v>
      </c>
      <c r="AB59" s="62">
        <f t="shared" si="11"/>
        <v>60</v>
      </c>
      <c r="AC59" s="62">
        <f t="shared" si="11"/>
        <v>0</v>
      </c>
      <c r="AD59" s="62">
        <f t="shared" si="11"/>
        <v>0</v>
      </c>
      <c r="AE59" s="62">
        <f t="shared" si="11"/>
        <v>10</v>
      </c>
      <c r="AF59" s="63">
        <f t="shared" si="11"/>
        <v>0</v>
      </c>
      <c r="AG59" s="63">
        <f t="shared" si="11"/>
        <v>60</v>
      </c>
      <c r="AH59" s="63">
        <f t="shared" si="11"/>
        <v>0</v>
      </c>
      <c r="AI59" s="63">
        <f t="shared" si="11"/>
        <v>0</v>
      </c>
      <c r="AJ59" s="63">
        <f t="shared" si="11"/>
        <v>13</v>
      </c>
      <c r="AK59" s="67">
        <f t="shared" si="11"/>
        <v>390</v>
      </c>
      <c r="AL59" s="67">
        <f>SUM(AL47:AL58)</f>
        <v>54</v>
      </c>
      <c r="AM59" s="67"/>
    </row>
    <row r="60" spans="1:39" s="36" customFormat="1" ht="15">
      <c r="A60" s="129" t="s">
        <v>58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1"/>
    </row>
    <row r="61" spans="1:39" s="40" customFormat="1" ht="18.75" customHeight="1">
      <c r="A61" s="159" t="s">
        <v>160</v>
      </c>
      <c r="B61" s="52" t="s">
        <v>137</v>
      </c>
      <c r="C61" s="121"/>
      <c r="D61" s="121"/>
      <c r="E61" s="121"/>
      <c r="F61" s="182">
        <v>5</v>
      </c>
      <c r="G61" s="192"/>
      <c r="H61" s="192"/>
      <c r="I61" s="192"/>
      <c r="J61" s="192"/>
      <c r="K61" s="192"/>
      <c r="L61" s="194"/>
      <c r="M61" s="194"/>
      <c r="N61" s="194"/>
      <c r="O61" s="194"/>
      <c r="P61" s="194"/>
      <c r="Q61" s="196"/>
      <c r="R61" s="196"/>
      <c r="S61" s="196"/>
      <c r="T61" s="196"/>
      <c r="U61" s="196"/>
      <c r="V61" s="198"/>
      <c r="W61" s="198"/>
      <c r="X61" s="198"/>
      <c r="Y61" s="198"/>
      <c r="Z61" s="198"/>
      <c r="AA61" s="204">
        <v>30</v>
      </c>
      <c r="AB61" s="204"/>
      <c r="AC61" s="204"/>
      <c r="AD61" s="204"/>
      <c r="AE61" s="204">
        <v>1</v>
      </c>
      <c r="AF61" s="202"/>
      <c r="AG61" s="202"/>
      <c r="AH61" s="202"/>
      <c r="AI61" s="202"/>
      <c r="AJ61" s="202"/>
      <c r="AK61" s="121">
        <f>G61+H61+I61+J61+L61+M61+O61+N61+Q61+R61+S61+T61+V61+W61+X61+Y61+AA61+AB61+AC61+AD61+AF61+AG61+AH61+AI61</f>
        <v>30</v>
      </c>
      <c r="AL61" s="121">
        <f>K61+P61+U61+Z61+AE61+AJ61</f>
        <v>1</v>
      </c>
      <c r="AM61" s="53"/>
    </row>
    <row r="62" spans="1:39" s="40" customFormat="1" ht="18.75" customHeight="1">
      <c r="A62" s="160"/>
      <c r="B62" s="52" t="s">
        <v>138</v>
      </c>
      <c r="C62" s="122"/>
      <c r="D62" s="122"/>
      <c r="E62" s="122"/>
      <c r="F62" s="183"/>
      <c r="G62" s="193"/>
      <c r="H62" s="193"/>
      <c r="I62" s="193"/>
      <c r="J62" s="193"/>
      <c r="K62" s="193"/>
      <c r="L62" s="195"/>
      <c r="M62" s="195"/>
      <c r="N62" s="195"/>
      <c r="O62" s="195"/>
      <c r="P62" s="195"/>
      <c r="Q62" s="197"/>
      <c r="R62" s="197"/>
      <c r="S62" s="197"/>
      <c r="T62" s="197"/>
      <c r="U62" s="197"/>
      <c r="V62" s="199"/>
      <c r="W62" s="199"/>
      <c r="X62" s="199"/>
      <c r="Y62" s="199"/>
      <c r="Z62" s="199"/>
      <c r="AA62" s="205"/>
      <c r="AB62" s="205"/>
      <c r="AC62" s="205"/>
      <c r="AD62" s="205"/>
      <c r="AE62" s="205"/>
      <c r="AF62" s="203"/>
      <c r="AG62" s="203"/>
      <c r="AH62" s="203"/>
      <c r="AI62" s="203"/>
      <c r="AJ62" s="203"/>
      <c r="AK62" s="122"/>
      <c r="AL62" s="122"/>
      <c r="AM62" s="53"/>
    </row>
    <row r="63" spans="1:39" s="36" customFormat="1" ht="15">
      <c r="A63" s="124" t="s">
        <v>28</v>
      </c>
      <c r="B63" s="125"/>
      <c r="C63" s="67"/>
      <c r="D63" s="53"/>
      <c r="E63" s="53"/>
      <c r="F63" s="53"/>
      <c r="G63" s="64">
        <f aca="true" t="shared" si="12" ref="G63:AK63">SUM(G61:G61)</f>
        <v>0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64">
        <f t="shared" si="12"/>
        <v>0</v>
      </c>
      <c r="L63" s="65">
        <f t="shared" si="12"/>
        <v>0</v>
      </c>
      <c r="M63" s="65">
        <f t="shared" si="12"/>
        <v>0</v>
      </c>
      <c r="N63" s="65">
        <f t="shared" si="12"/>
        <v>0</v>
      </c>
      <c r="O63" s="65">
        <f t="shared" si="12"/>
        <v>0</v>
      </c>
      <c r="P63" s="65">
        <f t="shared" si="12"/>
        <v>0</v>
      </c>
      <c r="Q63" s="66">
        <f t="shared" si="12"/>
        <v>0</v>
      </c>
      <c r="R63" s="66">
        <f t="shared" si="12"/>
        <v>0</v>
      </c>
      <c r="S63" s="66">
        <f t="shared" si="12"/>
        <v>0</v>
      </c>
      <c r="T63" s="66">
        <f t="shared" si="12"/>
        <v>0</v>
      </c>
      <c r="U63" s="66">
        <f t="shared" si="12"/>
        <v>0</v>
      </c>
      <c r="V63" s="61">
        <f t="shared" si="12"/>
        <v>0</v>
      </c>
      <c r="W63" s="61">
        <f t="shared" si="12"/>
        <v>0</v>
      </c>
      <c r="X63" s="61">
        <f t="shared" si="12"/>
        <v>0</v>
      </c>
      <c r="Y63" s="61">
        <f t="shared" si="12"/>
        <v>0</v>
      </c>
      <c r="Z63" s="61">
        <f t="shared" si="12"/>
        <v>0</v>
      </c>
      <c r="AA63" s="62">
        <f t="shared" si="12"/>
        <v>30</v>
      </c>
      <c r="AB63" s="62">
        <f t="shared" si="12"/>
        <v>0</v>
      </c>
      <c r="AC63" s="62">
        <f t="shared" si="12"/>
        <v>0</v>
      </c>
      <c r="AD63" s="62">
        <f t="shared" si="12"/>
        <v>0</v>
      </c>
      <c r="AE63" s="62">
        <f t="shared" si="12"/>
        <v>1</v>
      </c>
      <c r="AF63" s="63">
        <f t="shared" si="12"/>
        <v>0</v>
      </c>
      <c r="AG63" s="63">
        <f t="shared" si="12"/>
        <v>0</v>
      </c>
      <c r="AH63" s="63">
        <f t="shared" si="12"/>
        <v>0</v>
      </c>
      <c r="AI63" s="63">
        <f t="shared" si="12"/>
        <v>0</v>
      </c>
      <c r="AJ63" s="63">
        <f t="shared" si="12"/>
        <v>0</v>
      </c>
      <c r="AK63" s="67">
        <f t="shared" si="12"/>
        <v>30</v>
      </c>
      <c r="AL63" s="67">
        <f>SUM(AL61:AL61)</f>
        <v>1</v>
      </c>
      <c r="AM63" s="67"/>
    </row>
    <row r="64" spans="1:39" s="36" customFormat="1" ht="17.25" customHeight="1">
      <c r="A64" s="124" t="s">
        <v>25</v>
      </c>
      <c r="B64" s="125"/>
      <c r="C64" s="67"/>
      <c r="D64" s="53"/>
      <c r="E64" s="53"/>
      <c r="F64" s="53"/>
      <c r="G64" s="64">
        <f aca="true" t="shared" si="13" ref="G64:AL64">G18+G22+G25+G36+G45+G59+G63</f>
        <v>115</v>
      </c>
      <c r="H64" s="64">
        <f t="shared" si="13"/>
        <v>0</v>
      </c>
      <c r="I64" s="64">
        <f t="shared" si="13"/>
        <v>260</v>
      </c>
      <c r="J64" s="64">
        <f t="shared" si="13"/>
        <v>0</v>
      </c>
      <c r="K64" s="64">
        <f t="shared" si="13"/>
        <v>30</v>
      </c>
      <c r="L64" s="65">
        <f t="shared" si="13"/>
        <v>105</v>
      </c>
      <c r="M64" s="65">
        <f t="shared" si="13"/>
        <v>0</v>
      </c>
      <c r="N64" s="65">
        <f t="shared" si="13"/>
        <v>300</v>
      </c>
      <c r="O64" s="65">
        <f t="shared" si="13"/>
        <v>0</v>
      </c>
      <c r="P64" s="65">
        <f t="shared" si="13"/>
        <v>30</v>
      </c>
      <c r="Q64" s="66">
        <f t="shared" si="13"/>
        <v>165</v>
      </c>
      <c r="R64" s="66">
        <f t="shared" si="13"/>
        <v>0</v>
      </c>
      <c r="S64" s="66">
        <f t="shared" si="13"/>
        <v>225</v>
      </c>
      <c r="T64" s="66">
        <f t="shared" si="13"/>
        <v>0</v>
      </c>
      <c r="U64" s="66">
        <f t="shared" si="13"/>
        <v>30</v>
      </c>
      <c r="V64" s="61">
        <f t="shared" si="13"/>
        <v>115</v>
      </c>
      <c r="W64" s="61">
        <f t="shared" si="13"/>
        <v>0</v>
      </c>
      <c r="X64" s="61">
        <f t="shared" si="13"/>
        <v>230</v>
      </c>
      <c r="Y64" s="61">
        <f t="shared" si="13"/>
        <v>0</v>
      </c>
      <c r="Z64" s="61">
        <f t="shared" si="13"/>
        <v>30</v>
      </c>
      <c r="AA64" s="62">
        <f t="shared" si="13"/>
        <v>105</v>
      </c>
      <c r="AB64" s="62">
        <f t="shared" si="13"/>
        <v>60</v>
      </c>
      <c r="AC64" s="62">
        <f t="shared" si="13"/>
        <v>105</v>
      </c>
      <c r="AD64" s="62">
        <f t="shared" si="13"/>
        <v>30</v>
      </c>
      <c r="AE64" s="62">
        <f t="shared" si="13"/>
        <v>30</v>
      </c>
      <c r="AF64" s="63">
        <f t="shared" si="13"/>
        <v>45</v>
      </c>
      <c r="AG64" s="63">
        <f t="shared" si="13"/>
        <v>60</v>
      </c>
      <c r="AH64" s="63">
        <f t="shared" si="13"/>
        <v>90</v>
      </c>
      <c r="AI64" s="63">
        <f t="shared" si="13"/>
        <v>30</v>
      </c>
      <c r="AJ64" s="63">
        <f t="shared" si="13"/>
        <v>30</v>
      </c>
      <c r="AK64" s="67">
        <f t="shared" si="13"/>
        <v>2040</v>
      </c>
      <c r="AL64" s="67">
        <f t="shared" si="13"/>
        <v>180</v>
      </c>
      <c r="AM64" s="67"/>
    </row>
    <row r="65" spans="7:35" ht="15" customHeight="1">
      <c r="G65" s="123"/>
      <c r="H65" s="123"/>
      <c r="I65" s="123"/>
      <c r="J65" s="123"/>
      <c r="L65" s="123"/>
      <c r="M65" s="123"/>
      <c r="N65" s="123"/>
      <c r="O65" s="123"/>
      <c r="Q65" s="123"/>
      <c r="R65" s="123"/>
      <c r="S65" s="123"/>
      <c r="T65" s="123"/>
      <c r="V65" s="123"/>
      <c r="W65" s="123"/>
      <c r="X65" s="123"/>
      <c r="Y65" s="123"/>
      <c r="AA65" s="123"/>
      <c r="AB65" s="123"/>
      <c r="AC65" s="123"/>
      <c r="AD65" s="123"/>
      <c r="AF65" s="123"/>
      <c r="AG65" s="123"/>
      <c r="AH65" s="123"/>
      <c r="AI65" s="123"/>
    </row>
    <row r="66" spans="2:39" s="36" customFormat="1" ht="15" customHeight="1">
      <c r="B66" s="177" t="s">
        <v>59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2:39" s="36" customFormat="1" ht="15" customHeight="1">
      <c r="B67" s="177" t="s">
        <v>146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2:40" s="75" customFormat="1" ht="18" customHeight="1">
      <c r="B68" s="177" t="s">
        <v>147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91"/>
      <c r="Q68" s="91"/>
      <c r="R68" s="91"/>
      <c r="S68" s="91"/>
      <c r="T68" s="91"/>
      <c r="U68" s="91"/>
      <c r="V68" s="91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2"/>
      <c r="AN68" s="94"/>
    </row>
    <row r="69" spans="1:39" s="40" customFormat="1" ht="43.5" customHeight="1">
      <c r="A69" s="47" t="s">
        <v>18</v>
      </c>
      <c r="B69" s="48" t="s">
        <v>141</v>
      </c>
      <c r="C69" s="53"/>
      <c r="D69" s="53" t="s">
        <v>149</v>
      </c>
      <c r="E69" s="53" t="s">
        <v>129</v>
      </c>
      <c r="F69" s="53"/>
      <c r="G69" s="54"/>
      <c r="H69" s="54"/>
      <c r="I69" s="54">
        <v>30</v>
      </c>
      <c r="J69" s="54"/>
      <c r="K69" s="54">
        <v>2</v>
      </c>
      <c r="L69" s="55"/>
      <c r="M69" s="55"/>
      <c r="N69" s="55">
        <v>30</v>
      </c>
      <c r="O69" s="55"/>
      <c r="P69" s="55">
        <v>2</v>
      </c>
      <c r="Q69" s="56"/>
      <c r="R69" s="56"/>
      <c r="S69" s="56">
        <v>30</v>
      </c>
      <c r="T69" s="56"/>
      <c r="U69" s="56">
        <v>2</v>
      </c>
      <c r="V69" s="57"/>
      <c r="W69" s="57"/>
      <c r="X69" s="57">
        <v>30</v>
      </c>
      <c r="Y69" s="57"/>
      <c r="Z69" s="57">
        <v>3</v>
      </c>
      <c r="AA69" s="58"/>
      <c r="AB69" s="58"/>
      <c r="AC69" s="58">
        <v>30</v>
      </c>
      <c r="AD69" s="58"/>
      <c r="AE69" s="58">
        <v>2</v>
      </c>
      <c r="AF69" s="59"/>
      <c r="AG69" s="59"/>
      <c r="AH69" s="59">
        <v>30</v>
      </c>
      <c r="AI69" s="59"/>
      <c r="AJ69" s="59">
        <v>2</v>
      </c>
      <c r="AK69" s="53">
        <f aca="true" t="shared" si="14" ref="AK69:AK75">G69+H69+I69+J69+L69+M69+O69+N69+Q69+R69+S69+T69+V69+W69+X69+Y69+AA69+AB69+AC69+AD69+AF69+AG69+AH69+AI69</f>
        <v>180</v>
      </c>
      <c r="AL69" s="68">
        <f aca="true" t="shared" si="15" ref="AL69:AL74">K69+P69+U69+Z69+AE69+AJ69</f>
        <v>13</v>
      </c>
      <c r="AM69" s="53"/>
    </row>
    <row r="70" spans="1:39" s="40" customFormat="1" ht="44.25" customHeight="1">
      <c r="A70" s="47" t="s">
        <v>19</v>
      </c>
      <c r="B70" s="48" t="s">
        <v>109</v>
      </c>
      <c r="C70" s="53"/>
      <c r="D70" s="99" t="s">
        <v>149</v>
      </c>
      <c r="E70" s="53" t="s">
        <v>129</v>
      </c>
      <c r="F70" s="53"/>
      <c r="G70" s="54"/>
      <c r="H70" s="54"/>
      <c r="I70" s="54">
        <v>30</v>
      </c>
      <c r="J70" s="54"/>
      <c r="K70" s="54">
        <v>2</v>
      </c>
      <c r="L70" s="55"/>
      <c r="M70" s="55"/>
      <c r="N70" s="55">
        <v>30</v>
      </c>
      <c r="O70" s="55"/>
      <c r="P70" s="55">
        <v>2</v>
      </c>
      <c r="Q70" s="56"/>
      <c r="R70" s="56"/>
      <c r="S70" s="56">
        <v>30</v>
      </c>
      <c r="T70" s="56"/>
      <c r="U70" s="56">
        <v>2</v>
      </c>
      <c r="V70" s="57"/>
      <c r="W70" s="57"/>
      <c r="X70" s="57">
        <v>30</v>
      </c>
      <c r="Y70" s="57"/>
      <c r="Z70" s="57">
        <v>3</v>
      </c>
      <c r="AA70" s="58"/>
      <c r="AB70" s="58"/>
      <c r="AC70" s="58">
        <v>30</v>
      </c>
      <c r="AD70" s="58"/>
      <c r="AE70" s="58">
        <v>2</v>
      </c>
      <c r="AF70" s="59"/>
      <c r="AG70" s="59"/>
      <c r="AH70" s="59">
        <v>30</v>
      </c>
      <c r="AI70" s="59"/>
      <c r="AJ70" s="59">
        <v>3</v>
      </c>
      <c r="AK70" s="53">
        <f t="shared" si="14"/>
        <v>180</v>
      </c>
      <c r="AL70" s="68">
        <f t="shared" si="15"/>
        <v>14</v>
      </c>
      <c r="AM70" s="53"/>
    </row>
    <row r="71" spans="1:39" s="40" customFormat="1" ht="17.25" customHeight="1">
      <c r="A71" s="47" t="s">
        <v>20</v>
      </c>
      <c r="B71" s="48" t="s">
        <v>110</v>
      </c>
      <c r="C71" s="53"/>
      <c r="D71" s="99" t="s">
        <v>150</v>
      </c>
      <c r="E71" s="53" t="s">
        <v>132</v>
      </c>
      <c r="F71" s="53"/>
      <c r="G71" s="54"/>
      <c r="H71" s="54"/>
      <c r="I71" s="54">
        <v>30</v>
      </c>
      <c r="J71" s="54"/>
      <c r="K71" s="54">
        <v>2</v>
      </c>
      <c r="L71" s="55"/>
      <c r="M71" s="55"/>
      <c r="N71" s="55">
        <v>30</v>
      </c>
      <c r="O71" s="55"/>
      <c r="P71" s="55">
        <v>2</v>
      </c>
      <c r="Q71" s="56"/>
      <c r="R71" s="56"/>
      <c r="S71" s="56"/>
      <c r="T71" s="56"/>
      <c r="U71" s="56"/>
      <c r="V71" s="57"/>
      <c r="W71" s="57"/>
      <c r="X71" s="57"/>
      <c r="Y71" s="57"/>
      <c r="Z71" s="57"/>
      <c r="AA71" s="58"/>
      <c r="AB71" s="58"/>
      <c r="AC71" s="58"/>
      <c r="AD71" s="58"/>
      <c r="AE71" s="58"/>
      <c r="AF71" s="59"/>
      <c r="AG71" s="59"/>
      <c r="AH71" s="59"/>
      <c r="AI71" s="59"/>
      <c r="AJ71" s="59"/>
      <c r="AK71" s="53">
        <f t="shared" si="14"/>
        <v>60</v>
      </c>
      <c r="AL71" s="68">
        <f t="shared" si="15"/>
        <v>4</v>
      </c>
      <c r="AM71" s="53"/>
    </row>
    <row r="72" spans="1:39" s="40" customFormat="1" ht="15" customHeight="1">
      <c r="A72" s="47" t="s">
        <v>21</v>
      </c>
      <c r="B72" s="48" t="s">
        <v>111</v>
      </c>
      <c r="C72" s="53"/>
      <c r="D72" s="53"/>
      <c r="E72" s="98">
        <v>1.2</v>
      </c>
      <c r="F72" s="53"/>
      <c r="G72" s="54"/>
      <c r="H72" s="54"/>
      <c r="I72" s="54">
        <v>30</v>
      </c>
      <c r="J72" s="54"/>
      <c r="K72" s="54">
        <v>2</v>
      </c>
      <c r="L72" s="55"/>
      <c r="M72" s="55"/>
      <c r="N72" s="55">
        <v>30</v>
      </c>
      <c r="O72" s="55"/>
      <c r="P72" s="55">
        <v>2</v>
      </c>
      <c r="Q72" s="56"/>
      <c r="R72" s="56"/>
      <c r="S72" s="56"/>
      <c r="T72" s="56"/>
      <c r="U72" s="56"/>
      <c r="V72" s="57"/>
      <c r="W72" s="57"/>
      <c r="X72" s="57"/>
      <c r="Y72" s="57"/>
      <c r="Z72" s="57"/>
      <c r="AA72" s="58"/>
      <c r="AB72" s="58"/>
      <c r="AC72" s="58"/>
      <c r="AD72" s="58"/>
      <c r="AE72" s="58"/>
      <c r="AF72" s="59"/>
      <c r="AG72" s="59"/>
      <c r="AH72" s="59"/>
      <c r="AI72" s="59"/>
      <c r="AJ72" s="59"/>
      <c r="AK72" s="53">
        <f t="shared" si="14"/>
        <v>60</v>
      </c>
      <c r="AL72" s="68">
        <f t="shared" si="15"/>
        <v>4</v>
      </c>
      <c r="AM72" s="53"/>
    </row>
    <row r="73" spans="1:39" s="40" customFormat="1" ht="15" customHeight="1">
      <c r="A73" s="47" t="s">
        <v>37</v>
      </c>
      <c r="B73" s="48" t="s">
        <v>112</v>
      </c>
      <c r="C73" s="53"/>
      <c r="D73" s="99" t="s">
        <v>150</v>
      </c>
      <c r="E73" s="53">
        <v>1</v>
      </c>
      <c r="F73" s="53"/>
      <c r="G73" s="54"/>
      <c r="H73" s="54"/>
      <c r="I73" s="54">
        <v>30</v>
      </c>
      <c r="J73" s="54"/>
      <c r="K73" s="54">
        <v>2</v>
      </c>
      <c r="L73" s="55"/>
      <c r="M73" s="55"/>
      <c r="N73" s="55">
        <v>30</v>
      </c>
      <c r="O73" s="55"/>
      <c r="P73" s="55">
        <v>2</v>
      </c>
      <c r="Q73" s="56"/>
      <c r="R73" s="56"/>
      <c r="S73" s="56"/>
      <c r="T73" s="56"/>
      <c r="U73" s="56"/>
      <c r="V73" s="57"/>
      <c r="W73" s="57"/>
      <c r="X73" s="57"/>
      <c r="Y73" s="57"/>
      <c r="Z73" s="57"/>
      <c r="AA73" s="58"/>
      <c r="AB73" s="58"/>
      <c r="AC73" s="58"/>
      <c r="AD73" s="58"/>
      <c r="AE73" s="58"/>
      <c r="AF73" s="59"/>
      <c r="AG73" s="59"/>
      <c r="AH73" s="59"/>
      <c r="AI73" s="59"/>
      <c r="AJ73" s="59"/>
      <c r="AK73" s="53">
        <f t="shared" si="14"/>
        <v>60</v>
      </c>
      <c r="AL73" s="68">
        <f t="shared" si="15"/>
        <v>4</v>
      </c>
      <c r="AM73" s="53"/>
    </row>
    <row r="74" spans="1:39" s="40" customFormat="1" ht="15" customHeight="1">
      <c r="A74" s="47" t="s">
        <v>38</v>
      </c>
      <c r="B74" s="48" t="s">
        <v>113</v>
      </c>
      <c r="C74" s="53"/>
      <c r="D74" s="99" t="s">
        <v>151</v>
      </c>
      <c r="E74" s="67">
        <v>5</v>
      </c>
      <c r="F74" s="53"/>
      <c r="G74" s="54"/>
      <c r="H74" s="54"/>
      <c r="I74" s="54"/>
      <c r="J74" s="54"/>
      <c r="K74" s="54"/>
      <c r="L74" s="55"/>
      <c r="M74" s="55"/>
      <c r="N74" s="55"/>
      <c r="O74" s="55"/>
      <c r="P74" s="55"/>
      <c r="Q74" s="56"/>
      <c r="R74" s="56"/>
      <c r="S74" s="56"/>
      <c r="T74" s="56"/>
      <c r="U74" s="56"/>
      <c r="V74" s="57"/>
      <c r="W74" s="57"/>
      <c r="X74" s="57"/>
      <c r="Y74" s="57"/>
      <c r="Z74" s="57"/>
      <c r="AA74" s="58"/>
      <c r="AB74" s="58"/>
      <c r="AC74" s="58">
        <v>30</v>
      </c>
      <c r="AD74" s="58"/>
      <c r="AE74" s="58">
        <v>2</v>
      </c>
      <c r="AF74" s="59"/>
      <c r="AG74" s="59"/>
      <c r="AH74" s="59"/>
      <c r="AI74" s="59"/>
      <c r="AJ74" s="59"/>
      <c r="AK74" s="53">
        <f t="shared" si="14"/>
        <v>30</v>
      </c>
      <c r="AL74" s="68">
        <f t="shared" si="15"/>
        <v>2</v>
      </c>
      <c r="AM74" s="53"/>
    </row>
    <row r="75" spans="1:39" s="40" customFormat="1" ht="15.75" customHeight="1">
      <c r="A75" s="206" t="s">
        <v>39</v>
      </c>
      <c r="B75" s="95" t="s">
        <v>139</v>
      </c>
      <c r="C75" s="121"/>
      <c r="D75" s="182" t="s">
        <v>151</v>
      </c>
      <c r="E75" s="121">
        <v>6</v>
      </c>
      <c r="F75" s="121"/>
      <c r="G75" s="192"/>
      <c r="H75" s="192"/>
      <c r="I75" s="192"/>
      <c r="J75" s="192"/>
      <c r="K75" s="192"/>
      <c r="L75" s="194"/>
      <c r="M75" s="194"/>
      <c r="N75" s="194"/>
      <c r="O75" s="194"/>
      <c r="P75" s="194"/>
      <c r="Q75" s="196"/>
      <c r="R75" s="196"/>
      <c r="S75" s="196"/>
      <c r="T75" s="196"/>
      <c r="U75" s="196"/>
      <c r="V75" s="198"/>
      <c r="W75" s="198"/>
      <c r="X75" s="198"/>
      <c r="Y75" s="198"/>
      <c r="Z75" s="198"/>
      <c r="AA75" s="200"/>
      <c r="AB75" s="200"/>
      <c r="AC75" s="200"/>
      <c r="AD75" s="200"/>
      <c r="AE75" s="200"/>
      <c r="AF75" s="202"/>
      <c r="AG75" s="202"/>
      <c r="AH75" s="202">
        <v>30</v>
      </c>
      <c r="AI75" s="202"/>
      <c r="AJ75" s="202">
        <v>2</v>
      </c>
      <c r="AK75" s="121">
        <f t="shared" si="14"/>
        <v>30</v>
      </c>
      <c r="AL75" s="121">
        <f>K75+P75+U75+Z75+AE75+AJ75</f>
        <v>2</v>
      </c>
      <c r="AM75" s="53"/>
    </row>
    <row r="76" spans="1:39" s="40" customFormat="1" ht="15.75" customHeight="1">
      <c r="A76" s="206"/>
      <c r="B76" s="95" t="s">
        <v>140</v>
      </c>
      <c r="C76" s="122"/>
      <c r="D76" s="183"/>
      <c r="E76" s="122"/>
      <c r="F76" s="122"/>
      <c r="G76" s="193"/>
      <c r="H76" s="193"/>
      <c r="I76" s="193"/>
      <c r="J76" s="193"/>
      <c r="K76" s="193"/>
      <c r="L76" s="195"/>
      <c r="M76" s="195"/>
      <c r="N76" s="195"/>
      <c r="O76" s="195"/>
      <c r="P76" s="195"/>
      <c r="Q76" s="197"/>
      <c r="R76" s="197"/>
      <c r="S76" s="197"/>
      <c r="T76" s="197"/>
      <c r="U76" s="197"/>
      <c r="V76" s="199"/>
      <c r="W76" s="199"/>
      <c r="X76" s="199"/>
      <c r="Y76" s="199"/>
      <c r="Z76" s="199"/>
      <c r="AA76" s="201"/>
      <c r="AB76" s="201"/>
      <c r="AC76" s="201"/>
      <c r="AD76" s="201"/>
      <c r="AE76" s="201"/>
      <c r="AF76" s="203"/>
      <c r="AG76" s="203"/>
      <c r="AH76" s="203"/>
      <c r="AI76" s="203"/>
      <c r="AJ76" s="203"/>
      <c r="AK76" s="122"/>
      <c r="AL76" s="122"/>
      <c r="AM76" s="53"/>
    </row>
    <row r="77" spans="2:40" s="75" customFormat="1" ht="38.25" customHeight="1">
      <c r="B77" s="164" t="s">
        <v>148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92"/>
      <c r="AN77" s="94"/>
    </row>
    <row r="78" spans="2:39" s="36" customFormat="1" ht="17.25" customHeight="1">
      <c r="B78" s="96" t="s">
        <v>142</v>
      </c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2:15" ht="21" customHeight="1">
      <c r="L79" s="161"/>
      <c r="M79" s="161"/>
      <c r="N79" s="161"/>
      <c r="O79" s="161"/>
    </row>
    <row r="80" spans="12:15" ht="15">
      <c r="L80" s="162"/>
      <c r="M80" s="162"/>
      <c r="N80" s="162"/>
      <c r="O80" s="162"/>
    </row>
  </sheetData>
  <sheetProtection/>
  <mergeCells count="218">
    <mergeCell ref="A56:A57"/>
    <mergeCell ref="E56:E57"/>
    <mergeCell ref="AF75:AF76"/>
    <mergeCell ref="AG75:AG76"/>
    <mergeCell ref="AH75:AH76"/>
    <mergeCell ref="AI75:AI76"/>
    <mergeCell ref="AB75:AB76"/>
    <mergeCell ref="AC75:AC76"/>
    <mergeCell ref="AD75:AD76"/>
    <mergeCell ref="AE75:AE76"/>
    <mergeCell ref="AL75:AL76"/>
    <mergeCell ref="B56:B57"/>
    <mergeCell ref="AJ75:AJ76"/>
    <mergeCell ref="AK75:AK76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Y61:Y62"/>
    <mergeCell ref="X61:X62"/>
    <mergeCell ref="A75:A76"/>
    <mergeCell ref="C75:C76"/>
    <mergeCell ref="D75:D76"/>
    <mergeCell ref="E75:E76"/>
    <mergeCell ref="F75:F76"/>
    <mergeCell ref="G75:G76"/>
    <mergeCell ref="H75:H76"/>
    <mergeCell ref="I75:I76"/>
    <mergeCell ref="AF61:AF62"/>
    <mergeCell ref="AE61:AE62"/>
    <mergeCell ref="AD61:AD62"/>
    <mergeCell ref="W61:W62"/>
    <mergeCell ref="V61:V62"/>
    <mergeCell ref="U61:U62"/>
    <mergeCell ref="AC61:AC62"/>
    <mergeCell ref="AB61:AB62"/>
    <mergeCell ref="AA61:AA62"/>
    <mergeCell ref="Z61:Z62"/>
    <mergeCell ref="AL61:AL62"/>
    <mergeCell ref="AK61:AK62"/>
    <mergeCell ref="AJ61:AJ62"/>
    <mergeCell ref="AI61:AI62"/>
    <mergeCell ref="AH61:AH62"/>
    <mergeCell ref="AG61:AG62"/>
    <mergeCell ref="O61:O62"/>
    <mergeCell ref="P61:P62"/>
    <mergeCell ref="Q61:Q62"/>
    <mergeCell ref="R61:R62"/>
    <mergeCell ref="S61:S62"/>
    <mergeCell ref="T61:T62"/>
    <mergeCell ref="I61:I62"/>
    <mergeCell ref="J61:J62"/>
    <mergeCell ref="K61:K62"/>
    <mergeCell ref="L61:L62"/>
    <mergeCell ref="M61:M62"/>
    <mergeCell ref="N61:N62"/>
    <mergeCell ref="AG49:AG50"/>
    <mergeCell ref="AF49:AF50"/>
    <mergeCell ref="AE49:AE50"/>
    <mergeCell ref="A61:A62"/>
    <mergeCell ref="C61:C62"/>
    <mergeCell ref="D61:D62"/>
    <mergeCell ref="E61:E62"/>
    <mergeCell ref="F61:F62"/>
    <mergeCell ref="G61:G62"/>
    <mergeCell ref="H61:H62"/>
    <mergeCell ref="Z49:Z50"/>
    <mergeCell ref="AA49:AA50"/>
    <mergeCell ref="AB49:AB50"/>
    <mergeCell ref="AC49:AC50"/>
    <mergeCell ref="AD49:AD50"/>
    <mergeCell ref="AL49:AL50"/>
    <mergeCell ref="AK49:AK50"/>
    <mergeCell ref="AJ49:AJ50"/>
    <mergeCell ref="AI49:AI50"/>
    <mergeCell ref="AH49:AH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AI31:AI32"/>
    <mergeCell ref="AJ31:AJ32"/>
    <mergeCell ref="AK31:AK32"/>
    <mergeCell ref="AL31:AL32"/>
    <mergeCell ref="A49:A50"/>
    <mergeCell ref="C49:C50"/>
    <mergeCell ref="D49:D50"/>
    <mergeCell ref="E49:E50"/>
    <mergeCell ref="F49:F50"/>
    <mergeCell ref="G49:G50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E31:E32"/>
    <mergeCell ref="F31:F32"/>
    <mergeCell ref="G31:G32"/>
    <mergeCell ref="H31:H32"/>
    <mergeCell ref="I31:I32"/>
    <mergeCell ref="J31:J32"/>
    <mergeCell ref="D4:R4"/>
    <mergeCell ref="B2:AL2"/>
    <mergeCell ref="B67:X67"/>
    <mergeCell ref="A13:A14"/>
    <mergeCell ref="B13:B14"/>
    <mergeCell ref="AK13:AK14"/>
    <mergeCell ref="AL13:AL14"/>
    <mergeCell ref="B10:AM10"/>
    <mergeCell ref="Q7:Z7"/>
    <mergeCell ref="G6:AM6"/>
    <mergeCell ref="B68:O68"/>
    <mergeCell ref="A29:A30"/>
    <mergeCell ref="B29:B30"/>
    <mergeCell ref="C29:C30"/>
    <mergeCell ref="D29:D30"/>
    <mergeCell ref="A39:A40"/>
    <mergeCell ref="B39:B40"/>
    <mergeCell ref="C39:C40"/>
    <mergeCell ref="D39:D40"/>
    <mergeCell ref="B66:V66"/>
    <mergeCell ref="L79:O79"/>
    <mergeCell ref="L80:O80"/>
    <mergeCell ref="AA4:AM4"/>
    <mergeCell ref="B77:AL77"/>
    <mergeCell ref="A22:B22"/>
    <mergeCell ref="A1:AM1"/>
    <mergeCell ref="Q8:U8"/>
    <mergeCell ref="V8:Z8"/>
    <mergeCell ref="AA8:AE8"/>
    <mergeCell ref="D7:F8"/>
    <mergeCell ref="B43:B44"/>
    <mergeCell ref="A6:F6"/>
    <mergeCell ref="B7:B9"/>
    <mergeCell ref="C7:C9"/>
    <mergeCell ref="AF8:AJ8"/>
    <mergeCell ref="AK7:AK9"/>
    <mergeCell ref="G7:P7"/>
    <mergeCell ref="A31:A32"/>
    <mergeCell ref="C31:C32"/>
    <mergeCell ref="D31:D32"/>
    <mergeCell ref="A23:AM23"/>
    <mergeCell ref="A18:B18"/>
    <mergeCell ref="L8:P8"/>
    <mergeCell ref="V65:Y65"/>
    <mergeCell ref="AA65:AD65"/>
    <mergeCell ref="A36:B36"/>
    <mergeCell ref="A64:B64"/>
    <mergeCell ref="A45:B45"/>
    <mergeCell ref="Q65:T65"/>
    <mergeCell ref="A43:A44"/>
    <mergeCell ref="A26:AM26"/>
    <mergeCell ref="C43:C44"/>
    <mergeCell ref="A27:AM27"/>
    <mergeCell ref="AA7:AJ7"/>
    <mergeCell ref="G8:K8"/>
    <mergeCell ref="AM7:AM9"/>
    <mergeCell ref="AL7:AL9"/>
    <mergeCell ref="A19:AM19"/>
    <mergeCell ref="A7:A9"/>
    <mergeCell ref="A20:AM20"/>
    <mergeCell ref="E13:E14"/>
    <mergeCell ref="AF65:AI65"/>
    <mergeCell ref="L65:O65"/>
    <mergeCell ref="G65:J65"/>
    <mergeCell ref="A25:B25"/>
    <mergeCell ref="A37:AM37"/>
    <mergeCell ref="A59:B59"/>
    <mergeCell ref="A63:B63"/>
    <mergeCell ref="A60:AM60"/>
    <mergeCell ref="A46:AM46"/>
  </mergeCells>
  <printOptions/>
  <pageMargins left="0.2362204724409449" right="0.2362204724409449" top="0.35433070866141736" bottom="0.5511811023622047" header="0.31496062992125984" footer="0.31496062992125984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3.28125" style="0" customWidth="1"/>
    <col min="2" max="2" width="52.140625" style="0" customWidth="1"/>
    <col min="3" max="6" width="4.57421875" style="0" customWidth="1"/>
    <col min="7" max="7" width="7.7109375" style="0" customWidth="1"/>
    <col min="8" max="8" width="5.00390625" style="0" customWidth="1"/>
  </cols>
  <sheetData>
    <row r="1" ht="15">
      <c r="A1" s="4" t="s">
        <v>152</v>
      </c>
    </row>
    <row r="2" ht="18.75" customHeight="1">
      <c r="A2" s="4" t="s">
        <v>65</v>
      </c>
    </row>
    <row r="3" spans="1:5" ht="21" customHeight="1">
      <c r="A3" s="3" t="s">
        <v>60</v>
      </c>
      <c r="C3" s="1"/>
      <c r="D3" s="2"/>
      <c r="E3" s="1"/>
    </row>
    <row r="4" spans="1:8" ht="14.25" customHeight="1">
      <c r="A4" s="212" t="s">
        <v>4</v>
      </c>
      <c r="B4" s="213"/>
      <c r="C4" s="6" t="s">
        <v>61</v>
      </c>
      <c r="D4" s="6" t="s">
        <v>62</v>
      </c>
      <c r="E4" s="6" t="s">
        <v>66</v>
      </c>
      <c r="F4" s="6" t="s">
        <v>67</v>
      </c>
      <c r="G4" s="6" t="s">
        <v>63</v>
      </c>
      <c r="H4" s="6" t="s">
        <v>14</v>
      </c>
    </row>
    <row r="5" spans="1:8" ht="30.75" customHeight="1">
      <c r="A5" s="8">
        <v>1</v>
      </c>
      <c r="B5" s="41" t="s">
        <v>22</v>
      </c>
      <c r="C5" s="7"/>
      <c r="D5" s="7">
        <v>30</v>
      </c>
      <c r="E5" s="7"/>
      <c r="F5" s="7"/>
      <c r="G5" s="7" t="s">
        <v>153</v>
      </c>
      <c r="H5" s="7">
        <v>1</v>
      </c>
    </row>
    <row r="6" spans="1:8" ht="14.25">
      <c r="A6" s="8">
        <v>2</v>
      </c>
      <c r="B6" s="43" t="s">
        <v>26</v>
      </c>
      <c r="C6" s="30"/>
      <c r="D6" s="30"/>
      <c r="E6" s="30"/>
      <c r="F6" s="30">
        <v>60</v>
      </c>
      <c r="G6" s="29" t="s">
        <v>70</v>
      </c>
      <c r="H6" s="29">
        <v>11</v>
      </c>
    </row>
    <row r="7" spans="1:8" ht="25.5">
      <c r="A7" s="9">
        <v>3</v>
      </c>
      <c r="B7" s="41" t="s">
        <v>105</v>
      </c>
      <c r="C7" s="30"/>
      <c r="D7" s="30">
        <v>30</v>
      </c>
      <c r="E7" s="30"/>
      <c r="F7" s="30"/>
      <c r="G7" s="29" t="s">
        <v>69</v>
      </c>
      <c r="H7" s="29">
        <v>2</v>
      </c>
    </row>
    <row r="8" spans="1:8" ht="14.25">
      <c r="A8" s="9">
        <v>4</v>
      </c>
      <c r="B8" s="42" t="s">
        <v>104</v>
      </c>
      <c r="C8" s="10">
        <v>30</v>
      </c>
      <c r="D8" s="10"/>
      <c r="E8" s="10"/>
      <c r="F8" s="10"/>
      <c r="G8" s="9" t="s">
        <v>64</v>
      </c>
      <c r="H8" s="9">
        <v>1</v>
      </c>
    </row>
    <row r="9" spans="1:8" ht="14.25">
      <c r="A9" s="29">
        <v>5</v>
      </c>
      <c r="B9" s="41" t="s">
        <v>103</v>
      </c>
      <c r="C9" s="10">
        <v>30</v>
      </c>
      <c r="D9" s="10"/>
      <c r="E9" s="10"/>
      <c r="F9" s="10"/>
      <c r="G9" s="9" t="s">
        <v>154</v>
      </c>
      <c r="H9" s="9">
        <v>2</v>
      </c>
    </row>
    <row r="10" spans="1:8" ht="14.25">
      <c r="A10" s="29">
        <v>6</v>
      </c>
      <c r="B10" s="44" t="s">
        <v>118</v>
      </c>
      <c r="C10" s="30"/>
      <c r="D10" s="30">
        <v>120</v>
      </c>
      <c r="E10" s="30"/>
      <c r="F10" s="30"/>
      <c r="G10" s="29" t="s">
        <v>80</v>
      </c>
      <c r="H10" s="29">
        <v>8</v>
      </c>
    </row>
    <row r="11" spans="1:8" ht="14.25">
      <c r="A11" s="29">
        <v>7</v>
      </c>
      <c r="B11" s="41" t="s">
        <v>120</v>
      </c>
      <c r="C11" s="7"/>
      <c r="D11" s="7">
        <v>30</v>
      </c>
      <c r="E11" s="7"/>
      <c r="F11" s="7"/>
      <c r="G11" s="7" t="s">
        <v>68</v>
      </c>
      <c r="H11" s="7">
        <v>2</v>
      </c>
    </row>
    <row r="12" spans="1:8" ht="14.25">
      <c r="A12" s="214" t="s">
        <v>71</v>
      </c>
      <c r="B12" s="215"/>
      <c r="C12" s="33"/>
      <c r="D12" s="33"/>
      <c r="E12" s="33"/>
      <c r="F12" s="33"/>
      <c r="G12" s="34"/>
      <c r="H12" s="35"/>
    </row>
    <row r="13" spans="1:8" ht="14.25">
      <c r="A13" s="9">
        <v>8</v>
      </c>
      <c r="B13" s="41" t="s">
        <v>47</v>
      </c>
      <c r="C13" s="32">
        <v>30</v>
      </c>
      <c r="D13" s="32"/>
      <c r="E13" s="32"/>
      <c r="F13" s="32"/>
      <c r="G13" s="31" t="s">
        <v>78</v>
      </c>
      <c r="H13" s="31">
        <v>4</v>
      </c>
    </row>
    <row r="14" spans="1:8" ht="14.25">
      <c r="A14" s="9">
        <v>9</v>
      </c>
      <c r="B14" s="41" t="s">
        <v>52</v>
      </c>
      <c r="C14" s="10">
        <v>45</v>
      </c>
      <c r="D14" s="10"/>
      <c r="E14" s="10"/>
      <c r="F14" s="10"/>
      <c r="G14" s="9" t="s">
        <v>72</v>
      </c>
      <c r="H14" s="9">
        <v>7</v>
      </c>
    </row>
    <row r="15" spans="1:8" ht="17.25">
      <c r="A15" s="9">
        <v>10</v>
      </c>
      <c r="B15" s="41" t="s">
        <v>121</v>
      </c>
      <c r="C15" s="10">
        <v>15</v>
      </c>
      <c r="D15" s="10"/>
      <c r="E15" s="10"/>
      <c r="F15" s="10"/>
      <c r="G15" s="9" t="s">
        <v>72</v>
      </c>
      <c r="H15" s="9">
        <v>1</v>
      </c>
    </row>
    <row r="16" spans="1:8" ht="14.25">
      <c r="A16" s="9">
        <v>11</v>
      </c>
      <c r="B16" s="41" t="s">
        <v>48</v>
      </c>
      <c r="C16" s="10"/>
      <c r="D16" s="10">
        <v>60</v>
      </c>
      <c r="E16" s="10"/>
      <c r="F16" s="10"/>
      <c r="G16" s="9" t="s">
        <v>72</v>
      </c>
      <c r="H16" s="9">
        <v>7</v>
      </c>
    </row>
    <row r="17" spans="1:8" ht="14.25">
      <c r="A17" s="9">
        <v>12</v>
      </c>
      <c r="B17" s="41" t="s">
        <v>49</v>
      </c>
      <c r="C17" s="10"/>
      <c r="D17" s="10">
        <v>60</v>
      </c>
      <c r="E17" s="10"/>
      <c r="F17" s="10"/>
      <c r="G17" s="9" t="s">
        <v>70</v>
      </c>
      <c r="H17" s="9">
        <v>8</v>
      </c>
    </row>
    <row r="18" spans="1:8" ht="14.25">
      <c r="A18" s="9">
        <v>13</v>
      </c>
      <c r="B18" s="41" t="s">
        <v>50</v>
      </c>
      <c r="C18" s="10"/>
      <c r="D18" s="10">
        <v>75</v>
      </c>
      <c r="E18" s="10"/>
      <c r="F18" s="10"/>
      <c r="G18" s="9" t="s">
        <v>79</v>
      </c>
      <c r="H18" s="9">
        <v>12</v>
      </c>
    </row>
    <row r="19" spans="1:8" ht="14.25">
      <c r="A19" s="9">
        <v>14</v>
      </c>
      <c r="B19" s="41" t="s">
        <v>51</v>
      </c>
      <c r="C19" s="10"/>
      <c r="D19" s="10">
        <v>60</v>
      </c>
      <c r="E19" s="10"/>
      <c r="F19" s="10"/>
      <c r="G19" s="9" t="s">
        <v>70</v>
      </c>
      <c r="H19" s="9">
        <v>8</v>
      </c>
    </row>
    <row r="20" spans="1:8" ht="14.25">
      <c r="A20" s="9">
        <v>15</v>
      </c>
      <c r="B20" s="41" t="s">
        <v>54</v>
      </c>
      <c r="C20" s="10">
        <v>15</v>
      </c>
      <c r="D20" s="10"/>
      <c r="E20" s="10"/>
      <c r="F20" s="10"/>
      <c r="G20" s="9" t="s">
        <v>64</v>
      </c>
      <c r="H20" s="9">
        <v>2</v>
      </c>
    </row>
    <row r="21" spans="1:8" ht="14.25">
      <c r="A21" s="9">
        <v>16</v>
      </c>
      <c r="B21" s="41" t="s">
        <v>82</v>
      </c>
      <c r="C21" s="10">
        <v>10</v>
      </c>
      <c r="D21" s="10">
        <v>20</v>
      </c>
      <c r="E21" s="10"/>
      <c r="F21" s="10"/>
      <c r="G21" s="9"/>
      <c r="H21" s="9">
        <v>2</v>
      </c>
    </row>
    <row r="22" spans="1:8" ht="25.5">
      <c r="A22" s="9">
        <v>17</v>
      </c>
      <c r="B22" s="41" t="s">
        <v>122</v>
      </c>
      <c r="C22" s="10"/>
      <c r="D22" s="10"/>
      <c r="E22" s="10"/>
      <c r="F22" s="10"/>
      <c r="G22" s="9"/>
      <c r="H22" s="9">
        <v>5</v>
      </c>
    </row>
    <row r="23" spans="1:8" ht="14.25">
      <c r="A23" s="216" t="s">
        <v>73</v>
      </c>
      <c r="B23" s="217"/>
      <c r="C23" s="12">
        <f>SUM(C5:C22)</f>
        <v>175</v>
      </c>
      <c r="D23" s="12">
        <f>SUM(D5:D22)</f>
        <v>485</v>
      </c>
      <c r="E23" s="12">
        <f>SUM(E5:E22)</f>
        <v>0</v>
      </c>
      <c r="F23" s="12">
        <f>SUM(F5:F22)</f>
        <v>60</v>
      </c>
      <c r="G23" s="9"/>
      <c r="H23" s="12">
        <f>SUM(H5:H22)</f>
        <v>83</v>
      </c>
    </row>
    <row r="24" spans="1:8" ht="14.25">
      <c r="A24" s="218" t="s">
        <v>74</v>
      </c>
      <c r="B24" s="219"/>
      <c r="C24" s="220">
        <f>SUM(C23,D23,E23,F23)</f>
        <v>720</v>
      </c>
      <c r="D24" s="220"/>
      <c r="E24" s="220"/>
      <c r="F24" s="220"/>
      <c r="G24" s="220"/>
      <c r="H24" s="220"/>
    </row>
    <row r="25" spans="1:8" ht="14.25">
      <c r="A25" s="11"/>
      <c r="C25" s="13"/>
      <c r="D25" s="13"/>
      <c r="E25" s="13"/>
      <c r="F25" s="13"/>
      <c r="G25" s="11"/>
      <c r="H25" s="11"/>
    </row>
    <row r="26" spans="1:8" ht="14.25">
      <c r="A26" s="11"/>
      <c r="C26" s="13"/>
      <c r="D26" s="13"/>
      <c r="E26" s="13"/>
      <c r="F26" s="13"/>
      <c r="G26" s="11"/>
      <c r="H26" s="11"/>
    </row>
    <row r="27" spans="1:8" ht="14.25">
      <c r="A27" s="14"/>
      <c r="B27" s="15" t="s">
        <v>75</v>
      </c>
      <c r="C27" s="209">
        <v>2040</v>
      </c>
      <c r="D27" s="209"/>
      <c r="E27" s="16"/>
      <c r="F27" s="16"/>
      <c r="G27" s="17"/>
      <c r="H27" s="18"/>
    </row>
    <row r="28" spans="1:8" ht="14.25">
      <c r="A28" s="19"/>
      <c r="B28" s="20" t="s">
        <v>76</v>
      </c>
      <c r="C28" s="210">
        <f>C24</f>
        <v>720</v>
      </c>
      <c r="D28" s="210"/>
      <c r="E28" s="21"/>
      <c r="F28" s="21"/>
      <c r="G28" s="22"/>
      <c r="H28" s="23"/>
    </row>
    <row r="29" spans="1:8" ht="14.25">
      <c r="A29" s="24"/>
      <c r="B29" s="25" t="s">
        <v>77</v>
      </c>
      <c r="C29" s="211">
        <f>C28*100/C27</f>
        <v>35.294117647058826</v>
      </c>
      <c r="D29" s="211"/>
      <c r="E29" s="26" t="s">
        <v>124</v>
      </c>
      <c r="F29" s="27"/>
      <c r="G29" s="27"/>
      <c r="H29" s="28"/>
    </row>
    <row r="30" spans="1:8" ht="14.25">
      <c r="A30" s="11"/>
      <c r="C30" s="13"/>
      <c r="D30" s="13"/>
      <c r="E30" s="13"/>
      <c r="F30" s="13"/>
      <c r="G30" s="11"/>
      <c r="H30" s="11"/>
    </row>
    <row r="31" spans="1:8" ht="14.25">
      <c r="A31" s="14"/>
      <c r="B31" s="15" t="s">
        <v>123</v>
      </c>
      <c r="C31" s="209">
        <v>180</v>
      </c>
      <c r="D31" s="209"/>
      <c r="E31" s="39"/>
      <c r="F31" s="39"/>
      <c r="G31" s="17"/>
      <c r="H31" s="18"/>
    </row>
    <row r="32" spans="1:8" ht="14.25">
      <c r="A32" s="19"/>
      <c r="B32" s="20" t="s">
        <v>76</v>
      </c>
      <c r="C32" s="210">
        <v>83</v>
      </c>
      <c r="D32" s="210"/>
      <c r="E32" s="38"/>
      <c r="F32" s="38"/>
      <c r="G32" s="22"/>
      <c r="H32" s="23"/>
    </row>
    <row r="33" spans="1:8" ht="14.25">
      <c r="A33" s="24"/>
      <c r="B33" s="25" t="s">
        <v>77</v>
      </c>
      <c r="C33" s="211">
        <f>C32*100/C31</f>
        <v>46.111111111111114</v>
      </c>
      <c r="D33" s="211"/>
      <c r="E33" s="26" t="s">
        <v>124</v>
      </c>
      <c r="F33" s="27"/>
      <c r="G33" s="27"/>
      <c r="H33" s="28"/>
    </row>
    <row r="34" spans="1:8" ht="14.25">
      <c r="A34" s="11"/>
      <c r="C34" s="13"/>
      <c r="D34" s="13"/>
      <c r="E34" s="13"/>
      <c r="F34" s="13"/>
      <c r="G34" s="11"/>
      <c r="H34" s="11"/>
    </row>
  </sheetData>
  <sheetProtection/>
  <mergeCells count="11">
    <mergeCell ref="A4:B4"/>
    <mergeCell ref="A12:B12"/>
    <mergeCell ref="A23:B23"/>
    <mergeCell ref="A24:B24"/>
    <mergeCell ref="C24:H24"/>
    <mergeCell ref="C27:D27"/>
    <mergeCell ref="C31:D31"/>
    <mergeCell ref="C32:D32"/>
    <mergeCell ref="C33:D33"/>
    <mergeCell ref="C28:D28"/>
    <mergeCell ref="C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Anna Socka</cp:lastModifiedBy>
  <cp:lastPrinted>2016-05-04T21:20:35Z</cp:lastPrinted>
  <dcterms:created xsi:type="dcterms:W3CDTF">2010-12-06T08:38:47Z</dcterms:created>
  <dcterms:modified xsi:type="dcterms:W3CDTF">2016-05-30T12:06:33Z</dcterms:modified>
  <cp:category/>
  <cp:version/>
  <cp:contentType/>
  <cp:contentStatus/>
</cp:coreProperties>
</file>